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Cuarto trimestre\Cuadros Excel\"/>
    </mc:Choice>
  </mc:AlternateContent>
  <bookViews>
    <workbookView xWindow="0" yWindow="0" windowWidth="21600" windowHeight="9735"/>
  </bookViews>
  <sheets>
    <sheet name="Cuadro 2 PA" sheetId="1" r:id="rId1"/>
  </sheets>
  <definedNames>
    <definedName name="_xlnm.Print_Area" localSheetId="0">'Cuadro 2 PA'!$A$1:$R$66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H60" i="1"/>
  <c r="C60" i="1"/>
  <c r="C57" i="1" s="1"/>
  <c r="M59" i="1"/>
  <c r="H59" i="1"/>
  <c r="C59" i="1"/>
  <c r="M58" i="1"/>
  <c r="M57" i="1" s="1"/>
  <c r="H58" i="1"/>
  <c r="C58" i="1"/>
  <c r="Q57" i="1"/>
  <c r="P57" i="1"/>
  <c r="O57" i="1"/>
  <c r="N57" i="1"/>
  <c r="L57" i="1"/>
  <c r="K57" i="1"/>
  <c r="J57" i="1"/>
  <c r="I57" i="1"/>
  <c r="H57" i="1"/>
  <c r="G57" i="1"/>
  <c r="F57" i="1"/>
  <c r="E57" i="1"/>
  <c r="D57" i="1"/>
  <c r="M53" i="1"/>
  <c r="H53" i="1"/>
  <c r="C53" i="1"/>
  <c r="M52" i="1"/>
  <c r="H52" i="1"/>
  <c r="C52" i="1"/>
  <c r="C49" i="1" s="1"/>
  <c r="M51" i="1"/>
  <c r="H51" i="1"/>
  <c r="C51" i="1"/>
  <c r="M50" i="1"/>
  <c r="M49" i="1" s="1"/>
  <c r="H50" i="1"/>
  <c r="C50" i="1"/>
  <c r="Q49" i="1"/>
  <c r="P49" i="1"/>
  <c r="O49" i="1"/>
  <c r="N49" i="1"/>
  <c r="L49" i="1"/>
  <c r="K49" i="1"/>
  <c r="J49" i="1"/>
  <c r="I49" i="1"/>
  <c r="H49" i="1"/>
  <c r="G49" i="1"/>
  <c r="F49" i="1"/>
  <c r="E49" i="1"/>
  <c r="D49" i="1"/>
  <c r="M48" i="1"/>
  <c r="H48" i="1"/>
  <c r="C48" i="1"/>
  <c r="M47" i="1"/>
  <c r="H47" i="1"/>
  <c r="C47" i="1"/>
  <c r="M46" i="1"/>
  <c r="H46" i="1"/>
  <c r="C46" i="1"/>
  <c r="M45" i="1"/>
  <c r="H45" i="1"/>
  <c r="H44" i="1" s="1"/>
  <c r="C45" i="1"/>
  <c r="Q44" i="1"/>
  <c r="P44" i="1"/>
  <c r="O44" i="1"/>
  <c r="N44" i="1"/>
  <c r="L44" i="1"/>
  <c r="K44" i="1"/>
  <c r="J44" i="1"/>
  <c r="I44" i="1"/>
  <c r="G44" i="1"/>
  <c r="F44" i="1"/>
  <c r="E44" i="1"/>
  <c r="D44" i="1"/>
  <c r="C44" i="1"/>
  <c r="M43" i="1"/>
  <c r="H43" i="1"/>
  <c r="C43" i="1"/>
  <c r="C41" i="1" s="1"/>
  <c r="M42" i="1"/>
  <c r="M41" i="1" s="1"/>
  <c r="H42" i="1"/>
  <c r="C42" i="1"/>
  <c r="Q41" i="1"/>
  <c r="P41" i="1"/>
  <c r="P34" i="1" s="1"/>
  <c r="O41" i="1"/>
  <c r="N41" i="1"/>
  <c r="L41" i="1"/>
  <c r="L34" i="1" s="1"/>
  <c r="K41" i="1"/>
  <c r="J41" i="1"/>
  <c r="I41" i="1"/>
  <c r="H41" i="1"/>
  <c r="G41" i="1"/>
  <c r="F41" i="1"/>
  <c r="E41" i="1"/>
  <c r="D41" i="1"/>
  <c r="D34" i="1" s="1"/>
  <c r="M40" i="1"/>
  <c r="H40" i="1"/>
  <c r="C40" i="1"/>
  <c r="M39" i="1"/>
  <c r="H39" i="1"/>
  <c r="C39" i="1"/>
  <c r="C38" i="1" s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M37" i="1"/>
  <c r="H37" i="1"/>
  <c r="C37" i="1"/>
  <c r="M36" i="1"/>
  <c r="H36" i="1"/>
  <c r="H35" i="1" s="1"/>
  <c r="H34" i="1" s="1"/>
  <c r="C36" i="1"/>
  <c r="C35" i="1" s="1"/>
  <c r="Q35" i="1"/>
  <c r="P35" i="1"/>
  <c r="O35" i="1"/>
  <c r="O34" i="1" s="1"/>
  <c r="N35" i="1"/>
  <c r="N34" i="1" s="1"/>
  <c r="M35" i="1"/>
  <c r="L35" i="1"/>
  <c r="K35" i="1"/>
  <c r="K34" i="1" s="1"/>
  <c r="J35" i="1"/>
  <c r="J34" i="1" s="1"/>
  <c r="I35" i="1"/>
  <c r="G35" i="1"/>
  <c r="G34" i="1" s="1"/>
  <c r="F35" i="1"/>
  <c r="F34" i="1" s="1"/>
  <c r="E35" i="1"/>
  <c r="D35" i="1"/>
  <c r="Q34" i="1"/>
  <c r="I34" i="1"/>
  <c r="E34" i="1"/>
  <c r="M32" i="1"/>
  <c r="H32" i="1"/>
  <c r="C32" i="1"/>
  <c r="M31" i="1"/>
  <c r="H31" i="1"/>
  <c r="C31" i="1"/>
  <c r="C30" i="1" s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Q28" i="1"/>
  <c r="P28" i="1"/>
  <c r="O28" i="1"/>
  <c r="N28" i="1"/>
  <c r="L28" i="1"/>
  <c r="K28" i="1"/>
  <c r="J28" i="1"/>
  <c r="I28" i="1"/>
  <c r="G28" i="1"/>
  <c r="F28" i="1"/>
  <c r="E28" i="1"/>
  <c r="D28" i="1"/>
  <c r="C28" i="1"/>
  <c r="M27" i="1"/>
  <c r="H27" i="1"/>
  <c r="C27" i="1"/>
  <c r="M26" i="1"/>
  <c r="M28" i="1" s="1"/>
  <c r="H26" i="1"/>
  <c r="H28" i="1" s="1"/>
  <c r="C26" i="1"/>
  <c r="Q24" i="1"/>
  <c r="P24" i="1"/>
  <c r="O24" i="1"/>
  <c r="N24" i="1"/>
  <c r="L24" i="1"/>
  <c r="K24" i="1"/>
  <c r="J24" i="1"/>
  <c r="I24" i="1"/>
  <c r="G24" i="1"/>
  <c r="F24" i="1"/>
  <c r="E24" i="1"/>
  <c r="D24" i="1"/>
  <c r="C24" i="1"/>
  <c r="M23" i="1"/>
  <c r="H23" i="1"/>
  <c r="C23" i="1"/>
  <c r="M22" i="1"/>
  <c r="M24" i="1" s="1"/>
  <c r="H22" i="1"/>
  <c r="H24" i="1" s="1"/>
  <c r="C22" i="1"/>
  <c r="Q20" i="1"/>
  <c r="P20" i="1"/>
  <c r="O20" i="1"/>
  <c r="N20" i="1"/>
  <c r="L20" i="1"/>
  <c r="K20" i="1"/>
  <c r="J20" i="1"/>
  <c r="I20" i="1"/>
  <c r="G20" i="1"/>
  <c r="F20" i="1"/>
  <c r="E20" i="1"/>
  <c r="D20" i="1"/>
  <c r="C20" i="1"/>
  <c r="M19" i="1"/>
  <c r="H19" i="1"/>
  <c r="C19" i="1"/>
  <c r="M18" i="1"/>
  <c r="M20" i="1" s="1"/>
  <c r="H18" i="1"/>
  <c r="H20" i="1" s="1"/>
  <c r="C18" i="1"/>
  <c r="Q17" i="1"/>
  <c r="Q21" i="1" s="1"/>
  <c r="Q25" i="1" s="1"/>
  <c r="P17" i="1"/>
  <c r="P21" i="1" s="1"/>
  <c r="P25" i="1" s="1"/>
  <c r="O17" i="1"/>
  <c r="O21" i="1" s="1"/>
  <c r="O25" i="1" s="1"/>
  <c r="N17" i="1"/>
  <c r="N21" i="1" s="1"/>
  <c r="N25" i="1" s="1"/>
  <c r="L17" i="1"/>
  <c r="L21" i="1" s="1"/>
  <c r="L25" i="1" s="1"/>
  <c r="K17" i="1"/>
  <c r="K21" i="1" s="1"/>
  <c r="K25" i="1" s="1"/>
  <c r="J17" i="1"/>
  <c r="J21" i="1" s="1"/>
  <c r="J25" i="1" s="1"/>
  <c r="I17" i="1"/>
  <c r="I21" i="1" s="1"/>
  <c r="I25" i="1" s="1"/>
  <c r="H17" i="1"/>
  <c r="H21" i="1" s="1"/>
  <c r="H25" i="1" s="1"/>
  <c r="G17" i="1"/>
  <c r="G21" i="1" s="1"/>
  <c r="G25" i="1" s="1"/>
  <c r="F17" i="1"/>
  <c r="F21" i="1" s="1"/>
  <c r="F25" i="1" s="1"/>
  <c r="E17" i="1"/>
  <c r="E21" i="1" s="1"/>
  <c r="E25" i="1" s="1"/>
  <c r="D17" i="1"/>
  <c r="D21" i="1" s="1"/>
  <c r="D25" i="1" s="1"/>
  <c r="M16" i="1"/>
  <c r="H16" i="1"/>
  <c r="C16" i="1"/>
  <c r="M15" i="1"/>
  <c r="M17" i="1" s="1"/>
  <c r="M21" i="1" s="1"/>
  <c r="M25" i="1" s="1"/>
  <c r="H15" i="1"/>
  <c r="C15" i="1"/>
  <c r="C17" i="1" s="1"/>
  <c r="C21" i="1" s="1"/>
  <c r="C25" i="1" s="1"/>
  <c r="M44" i="1" l="1"/>
  <c r="M34" i="1" s="1"/>
  <c r="H14" i="1"/>
  <c r="H33" i="1" s="1"/>
  <c r="H54" i="1" s="1"/>
  <c r="H29" i="1"/>
  <c r="N29" i="1"/>
  <c r="N14" i="1"/>
  <c r="N33" i="1" s="1"/>
  <c r="N54" i="1" s="1"/>
  <c r="M29" i="1"/>
  <c r="M14" i="1"/>
  <c r="M33" i="1" s="1"/>
  <c r="L29" i="1"/>
  <c r="L14" i="1"/>
  <c r="L33" i="1" s="1"/>
  <c r="L54" i="1" s="1"/>
  <c r="I29" i="1"/>
  <c r="I14" i="1"/>
  <c r="I33" i="1" s="1"/>
  <c r="I54" i="1" s="1"/>
  <c r="C14" i="1"/>
  <c r="C33" i="1" s="1"/>
  <c r="C29" i="1"/>
  <c r="F29" i="1"/>
  <c r="F14" i="1"/>
  <c r="F33" i="1" s="1"/>
  <c r="F54" i="1" s="1"/>
  <c r="J29" i="1"/>
  <c r="J14" i="1"/>
  <c r="J33" i="1" s="1"/>
  <c r="J54" i="1" s="1"/>
  <c r="O14" i="1"/>
  <c r="O33" i="1" s="1"/>
  <c r="O54" i="1" s="1"/>
  <c r="O29" i="1"/>
  <c r="C34" i="1"/>
  <c r="D29" i="1"/>
  <c r="D14" i="1"/>
  <c r="D33" i="1" s="1"/>
  <c r="D54" i="1" s="1"/>
  <c r="Q14" i="1"/>
  <c r="Q33" i="1" s="1"/>
  <c r="Q54" i="1" s="1"/>
  <c r="Q29" i="1"/>
  <c r="E14" i="1"/>
  <c r="E33" i="1" s="1"/>
  <c r="E54" i="1" s="1"/>
  <c r="E29" i="1"/>
  <c r="G14" i="1"/>
  <c r="G33" i="1" s="1"/>
  <c r="G54" i="1" s="1"/>
  <c r="G29" i="1"/>
  <c r="K14" i="1"/>
  <c r="K33" i="1" s="1"/>
  <c r="K54" i="1" s="1"/>
  <c r="K29" i="1"/>
  <c r="P29" i="1"/>
  <c r="P14" i="1"/>
  <c r="P33" i="1" s="1"/>
  <c r="P54" i="1" s="1"/>
  <c r="M54" i="1" l="1"/>
  <c r="K55" i="1"/>
  <c r="K56" i="1" s="1"/>
  <c r="J55" i="1"/>
  <c r="J56" i="1" s="1"/>
  <c r="N55" i="1"/>
  <c r="N56" i="1" s="1"/>
  <c r="P55" i="1"/>
  <c r="P56" i="1" s="1"/>
  <c r="C54" i="1"/>
  <c r="E55" i="1"/>
  <c r="E56" i="1" s="1"/>
  <c r="L55" i="1"/>
  <c r="L56" i="1" s="1"/>
  <c r="G55" i="1"/>
  <c r="G56" i="1"/>
  <c r="Q56" i="1"/>
  <c r="Q55" i="1"/>
  <c r="F55" i="1"/>
  <c r="F56" i="1"/>
  <c r="I56" i="1"/>
  <c r="I55" i="1"/>
  <c r="M55" i="1"/>
  <c r="M56" i="1" s="1"/>
  <c r="D55" i="1"/>
  <c r="D56" i="1" s="1"/>
  <c r="O55" i="1"/>
  <c r="O56" i="1" s="1"/>
  <c r="H55" i="1"/>
  <c r="H56" i="1" s="1"/>
  <c r="C55" i="1" l="1"/>
  <c r="C56" i="1"/>
</calcChain>
</file>

<file path=xl/sharedStrings.xml><?xml version="1.0" encoding="utf-8"?>
<sst xmlns="http://schemas.openxmlformats.org/spreadsheetml/2006/main" count="91" uniqueCount="70">
  <si>
    <t>Cuadro 2. PRESENTACIÓN ANALÍTICA DE LA BALANZA DE PAGOS DE PANAMÁ,</t>
  </si>
  <si>
    <t>Presentación analítica</t>
  </si>
  <si>
    <t>(en millones de balboas)</t>
  </si>
  <si>
    <t>Línea</t>
  </si>
  <si>
    <t>Partida</t>
  </si>
  <si>
    <t>2016 (P)</t>
  </si>
  <si>
    <t>2017 (P)</t>
  </si>
  <si>
    <t>2018 (E)</t>
  </si>
  <si>
    <t>núm.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</si>
  <si>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</si>
  <si>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</si>
  <si>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</si>
  <si>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</si>
  <si>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</si>
  <si>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</si>
  <si>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</si>
  <si>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</si>
  <si>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</si>
  <si>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 xml:space="preserve">     18.    Financiamiento excepcional…………………………………………………………………………………………………………………………………</t>
  </si>
  <si>
    <t xml:space="preserve">     17.    Uso del crédito y préstamos del Fondo Monetario Internacional………………………………………………………………………………………</t>
  </si>
  <si>
    <t xml:space="preserve">     16.    Activos de reserva……………………………………………………………………………………………………………………………………………</t>
  </si>
  <si>
    <t>E.   Financiamiento…………………………………………………………………………………………………………………………………………………..</t>
  </si>
  <si>
    <t xml:space="preserve">              Total, Grupos A a D   (Balanza global)………………………………………………………………………………………………………………..</t>
  </si>
  <si>
    <t>D.   Errores y omisiones netos………………………………………………………………………………………………………………………………………</t>
  </si>
  <si>
    <t xml:space="preserve">              Total, Grupos A a C………………………………………………………………………………………………………………………………………..</t>
  </si>
  <si>
    <t xml:space="preserve">             15.4    Otros sectores…………………………………………………………………………………………………………………………………………</t>
  </si>
  <si>
    <t xml:space="preserve">             15.3    Bancos………………………………………………………………………………………………………………………………………………..</t>
  </si>
  <si>
    <t xml:space="preserve">             15.2    Gobierno general………………………………………………………………………………………………………………………………………</t>
  </si>
  <si>
    <t xml:space="preserve">             15.1    Autoridades monetarias………………………………………………………………………………………………………………………………</t>
  </si>
  <si>
    <t xml:space="preserve">     15.   Otra inversión - pasivos……………………………………………………………………………………………………………………………………</t>
  </si>
  <si>
    <t xml:space="preserve">             14.4    Otros sectores…………………………………………………………………………………………………………………………………………</t>
  </si>
  <si>
    <t xml:space="preserve">             14.3    Bancos…………………………………………………………………………………………………………………………………………………</t>
  </si>
  <si>
    <t xml:space="preserve">             14.2    Gobierno general………………………………………………………………………………………………………………………………………</t>
  </si>
  <si>
    <t xml:space="preserve">             14.1    Autoridades monetarias………………………………………………………………………………………………………………………………</t>
  </si>
  <si>
    <t xml:space="preserve">     14.   Otra inversión - activos……………………………………………………………………………………………………………………………………</t>
  </si>
  <si>
    <t xml:space="preserve">             13.2    Títulos de deuda………………………………………………………………………………………………………………………………………</t>
  </si>
  <si>
    <t xml:space="preserve">             13.1    Títulos de participación en el capital………………………………………………………………………………………………………………</t>
  </si>
  <si>
    <t xml:space="preserve">     13.   Inversión de cartera - pasivos……………………………………………………………………………………………………………………………</t>
  </si>
  <si>
    <t xml:space="preserve">             12.2    Títulos de deuda………………………………………………………………………………………………………………………………………</t>
  </si>
  <si>
    <t xml:space="preserve">             12.1    Títulos de participación en el capital………………………………………………………………………………………………………………..</t>
  </si>
  <si>
    <t xml:space="preserve">     12.    Inversión de cartera - activos……………………………………………………………………………………………………………………………</t>
  </si>
  <si>
    <t xml:space="preserve">             11.2    En la economía declarante…………………………………………………………………………………………………………………………</t>
  </si>
  <si>
    <t xml:space="preserve">             11.1    En el extranjero………………………………………………………………………………………………………………………………………</t>
  </si>
  <si>
    <t xml:space="preserve">     11.    Inversión directa……………………………………………………………………………………………………………………………………………</t>
  </si>
  <si>
    <t>C.   Cuenta financiera  (1)…………………………………………………………………………………………………………………………………………….</t>
  </si>
  <si>
    <t xml:space="preserve">              Total, Grupos A y B…………………………………………………………………………………………………………………………………………</t>
  </si>
  <si>
    <t xml:space="preserve">     10.    Cuenta de capital: débito……………………………………………………………………………………………………………………………………</t>
  </si>
  <si>
    <t xml:space="preserve">       9.    Cuenta de capital: crédito……………………………………………………………………………………………………………………………………</t>
  </si>
  <si>
    <t>B.   Cuenta de capital………………………………………………………………………………………………………………………………………………..</t>
  </si>
  <si>
    <t xml:space="preserve">             Balanza de bienes, servicios, renta y transferencias corrientes…………………………………………………………………………………</t>
  </si>
  <si>
    <t xml:space="preserve">             Balanza de transferencias corrientes……………………………………………………………………………………………………………………</t>
  </si>
  <si>
    <t xml:space="preserve">       8.   Transferencias corrientes: débito……………………………………………………………………………………………………………………………</t>
  </si>
  <si>
    <t xml:space="preserve">       7.   Transferencias corrientes: crédito……………………………………………………………………………………………………………………………</t>
  </si>
  <si>
    <t xml:space="preserve">             Balanza de bienes, servicios y renta……………………………………………………………………………………………………………………</t>
  </si>
  <si>
    <t xml:space="preserve">             Balanza de renta……………………………………………………………………………………………………………………………………………</t>
  </si>
  <si>
    <t xml:space="preserve">       6.   Renta: débito………………………………………………………………………………………………………………………………………………….</t>
  </si>
  <si>
    <t xml:space="preserve">       5.   Renta: crédito……………………………………………………………………………………………………………………………………………….</t>
  </si>
  <si>
    <t xml:space="preserve">             Balanza de bienes y servicios…………………………………………………………………………………………………………………………..</t>
  </si>
  <si>
    <t xml:space="preserve">             Balanza de servicios………………………………………………………………………………………………………………………………………</t>
  </si>
  <si>
    <t xml:space="preserve">       4.   Servicios: débito………………………………………………………………………………………………………………………………………………</t>
  </si>
  <si>
    <t xml:space="preserve">       3.   Servicios: crédito………………………………………………………………………………………………………………………………………………</t>
  </si>
  <si>
    <t xml:space="preserve">             Balanza de bienes………………………………………………………………………………………………………………………………………….</t>
  </si>
  <si>
    <t xml:space="preserve">       2.   Bienes fob: importaciones……………………………………………………………………………………………………………………………………</t>
  </si>
  <si>
    <t xml:space="preserve">       1.   Bienes fob: exportaciones……………………………………………………………………………………………………………………………………</t>
  </si>
  <si>
    <t>A.   Cuenta corriente…………………………………………………………………………………………………………………………………………………..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</si>
  <si>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</si>
  <si>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</si>
  <si>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</si>
  <si>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</si>
  <si>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SEGÚN PARTIDA: AÑOS 2016-18,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</si>
</sst>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164" fontId="2" fillId="3" borderId="14" xfId="0" applyNumberFormat="1" applyFont="1" applyFill="1" applyBorder="1" applyAlignment="1" applyProtection="1"/>
    <xf numFmtId="164" fontId="2" fillId="3" borderId="5" xfId="0" applyNumberFormat="1" applyFont="1" applyFill="1" applyBorder="1" applyAlignment="1" applyProtection="1"/>
    <xf numFmtId="164" fontId="1" fillId="3" borderId="3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/>
    <xf numFmtId="164" fontId="2" fillId="3" borderId="0" xfId="0" applyNumberFormat="1" applyFont="1" applyFill="1" applyBorder="1" applyAlignment="1" applyProtection="1"/>
    <xf numFmtId="164" fontId="2" fillId="3" borderId="0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Border="1" applyAlignment="1" applyProtection="1"/>
    <xf numFmtId="164" fontId="4" fillId="3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164" fontId="1" fillId="0" borderId="0" xfId="0" applyNumberFormat="1" applyFont="1" applyFill="1"/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164" fontId="2" fillId="0" borderId="13" xfId="0" applyNumberFormat="1" applyFont="1" applyFill="1" applyBorder="1" applyAlignment="1" applyProtection="1"/>
    <xf numFmtId="164" fontId="2" fillId="0" borderId="13" xfId="0" applyNumberFormat="1" applyFont="1" applyFill="1" applyBorder="1"/>
    <xf numFmtId="164" fontId="2" fillId="0" borderId="2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1" fillId="3" borderId="9" xfId="0" applyNumberFormat="1" applyFont="1" applyFill="1" applyBorder="1" applyAlignment="1" applyProtection="1">
      <alignment horizontal="left"/>
    </xf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3" borderId="9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164" fontId="2" fillId="0" borderId="3" xfId="0" applyNumberFormat="1" applyFont="1" applyFill="1" applyBorder="1"/>
    <xf numFmtId="164" fontId="2" fillId="0" borderId="0" xfId="0" applyNumberFormat="1" applyFont="1" applyFill="1" applyBorder="1"/>
    <xf numFmtId="164" fontId="2" fillId="3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activeCell="C13" sqref="C13"/>
    </sheetView>
  </sheetViews>
  <sheetFormatPr baseColWidth="10" defaultColWidth="9.140625" defaultRowHeight="12.75" customHeight="1" x14ac:dyDescent="0.2"/>
  <cols>
    <col min="1" max="1" width="6.7109375" style="25" customWidth="1"/>
    <col min="2" max="2" width="64.7109375" style="68" customWidth="1"/>
    <col min="3" max="7" width="8.5703125" style="25" customWidth="1"/>
    <col min="8" max="8" width="11.140625" style="25" customWidth="1"/>
    <col min="9" max="12" width="10.7109375" style="25" customWidth="1"/>
    <col min="13" max="13" width="11.140625" style="25" customWidth="1"/>
    <col min="14" max="17" width="10.7109375" style="25" customWidth="1"/>
    <col min="18" max="18" width="6.7109375" style="25" customWidth="1"/>
    <col min="19" max="16384" width="9.140625" style="25"/>
  </cols>
  <sheetData>
    <row r="1" spans="1:18" ht="12.75" customHeight="1" x14ac:dyDescent="0.2">
      <c r="A1" s="23" t="s">
        <v>65</v>
      </c>
      <c r="B1" s="23"/>
      <c r="C1" s="23"/>
      <c r="D1" s="23"/>
      <c r="E1" s="23"/>
      <c r="F1" s="23"/>
      <c r="G1" s="23"/>
      <c r="H1" s="24" t="s">
        <v>65</v>
      </c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12.75" customHeight="1" x14ac:dyDescent="0.2">
      <c r="A2" s="26" t="s">
        <v>66</v>
      </c>
      <c r="B2" s="26"/>
      <c r="C2" s="26"/>
      <c r="D2" s="26"/>
      <c r="E2" s="26"/>
      <c r="F2" s="26"/>
      <c r="G2" s="26"/>
      <c r="H2" s="27" t="s">
        <v>66</v>
      </c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2.75" customHeight="1" x14ac:dyDescent="0.2">
      <c r="A3" s="23" t="s">
        <v>67</v>
      </c>
      <c r="B3" s="23"/>
      <c r="C3" s="23"/>
      <c r="D3" s="23"/>
      <c r="E3" s="23"/>
      <c r="F3" s="23"/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6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</row>
    <row r="5" spans="1:18" s="32" customFormat="1" ht="12.75" customHeight="1" x14ac:dyDescent="0.2">
      <c r="A5" s="30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31" t="s">
        <v>0</v>
      </c>
    </row>
    <row r="6" spans="1:18" s="32" customFormat="1" ht="12.75" customHeight="1" x14ac:dyDescent="0.2">
      <c r="A6" s="30" t="s">
        <v>69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31" t="s">
        <v>69</v>
      </c>
    </row>
    <row r="7" spans="1:18" ht="6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ht="14.1" customHeight="1" x14ac:dyDescent="0.2">
      <c r="A8" s="33"/>
      <c r="B8" s="34"/>
      <c r="C8" s="14" t="s">
        <v>1</v>
      </c>
      <c r="D8" s="15"/>
      <c r="E8" s="15"/>
      <c r="F8" s="15"/>
      <c r="G8" s="16"/>
      <c r="H8" s="14" t="s">
        <v>1</v>
      </c>
      <c r="I8" s="15"/>
      <c r="J8" s="15"/>
      <c r="K8" s="15"/>
      <c r="L8" s="15"/>
      <c r="M8" s="15"/>
      <c r="N8" s="15"/>
      <c r="O8" s="15"/>
      <c r="P8" s="15"/>
      <c r="Q8" s="16"/>
      <c r="R8" s="35"/>
    </row>
    <row r="9" spans="1:18" ht="14.1" customHeight="1" x14ac:dyDescent="0.2">
      <c r="A9" s="36"/>
      <c r="B9" s="37"/>
      <c r="C9" s="17" t="s">
        <v>2</v>
      </c>
      <c r="D9" s="18"/>
      <c r="E9" s="18"/>
      <c r="F9" s="18"/>
      <c r="G9" s="19"/>
      <c r="H9" s="17" t="s">
        <v>2</v>
      </c>
      <c r="I9" s="18"/>
      <c r="J9" s="18"/>
      <c r="K9" s="18"/>
      <c r="L9" s="18"/>
      <c r="M9" s="18"/>
      <c r="N9" s="18"/>
      <c r="O9" s="18"/>
      <c r="P9" s="18"/>
      <c r="Q9" s="19"/>
      <c r="R9" s="38"/>
    </row>
    <row r="10" spans="1:18" ht="14.1" customHeight="1" x14ac:dyDescent="0.2">
      <c r="A10" s="39" t="s">
        <v>3</v>
      </c>
      <c r="B10" s="40" t="s">
        <v>4</v>
      </c>
      <c r="C10" s="41" t="s">
        <v>5</v>
      </c>
      <c r="D10" s="42"/>
      <c r="E10" s="42"/>
      <c r="F10" s="42"/>
      <c r="G10" s="43"/>
      <c r="H10" s="17" t="s">
        <v>6</v>
      </c>
      <c r="I10" s="18"/>
      <c r="J10" s="18"/>
      <c r="K10" s="18"/>
      <c r="L10" s="19"/>
      <c r="M10" s="20" t="s">
        <v>7</v>
      </c>
      <c r="N10" s="21"/>
      <c r="O10" s="21"/>
      <c r="P10" s="21"/>
      <c r="Q10" s="22"/>
      <c r="R10" s="44" t="s">
        <v>3</v>
      </c>
    </row>
    <row r="11" spans="1:18" ht="14.1" customHeight="1" x14ac:dyDescent="0.2">
      <c r="A11" s="39" t="s">
        <v>8</v>
      </c>
      <c r="B11" s="37"/>
      <c r="C11" s="45" t="s">
        <v>9</v>
      </c>
      <c r="D11" s="46" t="s">
        <v>10</v>
      </c>
      <c r="E11" s="47"/>
      <c r="F11" s="47"/>
      <c r="G11" s="48"/>
      <c r="H11" s="45" t="s">
        <v>9</v>
      </c>
      <c r="I11" s="41" t="s">
        <v>10</v>
      </c>
      <c r="J11" s="42"/>
      <c r="K11" s="42"/>
      <c r="L11" s="43"/>
      <c r="M11" s="45" t="s">
        <v>9</v>
      </c>
      <c r="N11" s="41" t="s">
        <v>10</v>
      </c>
      <c r="O11" s="42"/>
      <c r="P11" s="42"/>
      <c r="Q11" s="43"/>
      <c r="R11" s="44" t="s">
        <v>8</v>
      </c>
    </row>
    <row r="12" spans="1:18" ht="14.1" customHeight="1" x14ac:dyDescent="0.2">
      <c r="A12" s="49"/>
      <c r="B12" s="50"/>
      <c r="C12" s="51"/>
      <c r="D12" s="1" t="s">
        <v>11</v>
      </c>
      <c r="E12" s="1" t="s">
        <v>12</v>
      </c>
      <c r="F12" s="1" t="s">
        <v>13</v>
      </c>
      <c r="G12" s="1" t="s">
        <v>14</v>
      </c>
      <c r="H12" s="51"/>
      <c r="I12" s="1" t="s">
        <v>11</v>
      </c>
      <c r="J12" s="1" t="s">
        <v>12</v>
      </c>
      <c r="K12" s="1" t="s">
        <v>13</v>
      </c>
      <c r="L12" s="1" t="s">
        <v>14</v>
      </c>
      <c r="M12" s="51"/>
      <c r="N12" s="1" t="s">
        <v>11</v>
      </c>
      <c r="O12" s="1" t="s">
        <v>12</v>
      </c>
      <c r="P12" s="1" t="s">
        <v>13</v>
      </c>
      <c r="Q12" s="1" t="s">
        <v>14</v>
      </c>
      <c r="R12" s="52"/>
    </row>
    <row r="13" spans="1:18" ht="6" customHeight="1" x14ac:dyDescent="0.2">
      <c r="A13" s="53"/>
      <c r="B13" s="54"/>
      <c r="C13" s="55"/>
      <c r="D13" s="55"/>
      <c r="E13" s="55"/>
      <c r="F13" s="55"/>
      <c r="G13" s="55"/>
      <c r="H13" s="56"/>
      <c r="I13" s="56"/>
      <c r="J13" s="56"/>
      <c r="K13" s="56"/>
      <c r="L13" s="56"/>
      <c r="M13" s="56"/>
      <c r="N13" s="56"/>
      <c r="O13" s="57"/>
      <c r="P13" s="56"/>
      <c r="Q13" s="56"/>
      <c r="R13" s="58"/>
    </row>
    <row r="14" spans="1:18" ht="12.75" customHeight="1" x14ac:dyDescent="0.2">
      <c r="A14" s="59">
        <v>1</v>
      </c>
      <c r="B14" s="60" t="s">
        <v>64</v>
      </c>
      <c r="C14" s="61">
        <f>C25+C26+C27</f>
        <v>-4634.0000000000009</v>
      </c>
      <c r="D14" s="61">
        <f t="shared" ref="D14:G14" si="0">D25+D26+D27</f>
        <v>-1016.9999999999995</v>
      </c>
      <c r="E14" s="61">
        <f t="shared" si="0"/>
        <v>-1015.5000000000007</v>
      </c>
      <c r="F14" s="61">
        <f t="shared" si="0"/>
        <v>-1507.9</v>
      </c>
      <c r="G14" s="61">
        <f t="shared" si="0"/>
        <v>-1093.5999999999995</v>
      </c>
      <c r="H14" s="61">
        <f>H25+H26+H27</f>
        <v>-4940.6000000000004</v>
      </c>
      <c r="I14" s="61">
        <f t="shared" ref="I14:L14" si="1">I25+I26+I27</f>
        <v>-1132.599999999999</v>
      </c>
      <c r="J14" s="61">
        <f t="shared" si="1"/>
        <v>-860.89999999999941</v>
      </c>
      <c r="K14" s="61">
        <f t="shared" si="1"/>
        <v>-1528.8000000000002</v>
      </c>
      <c r="L14" s="61">
        <f t="shared" si="1"/>
        <v>-1418.3000000000002</v>
      </c>
      <c r="M14" s="61">
        <f>M25+M26+M27</f>
        <v>-5066.7000000000044</v>
      </c>
      <c r="N14" s="61">
        <f t="shared" ref="N14:Q14" si="2">N25+N26+N27</f>
        <v>-1544.4999999999991</v>
      </c>
      <c r="O14" s="61">
        <f t="shared" si="2"/>
        <v>-894.90000000000077</v>
      </c>
      <c r="P14" s="61">
        <f t="shared" si="2"/>
        <v>-1585.5000000000007</v>
      </c>
      <c r="Q14" s="61">
        <f t="shared" si="2"/>
        <v>-1041.800000000002</v>
      </c>
      <c r="R14" s="62">
        <v>1</v>
      </c>
    </row>
    <row r="15" spans="1:18" ht="12.75" customHeight="1" x14ac:dyDescent="0.2">
      <c r="A15" s="59">
        <v>2</v>
      </c>
      <c r="B15" s="63" t="s">
        <v>63</v>
      </c>
      <c r="C15" s="2">
        <f>D15+E15+F15+G15</f>
        <v>11687</v>
      </c>
      <c r="D15" s="2">
        <v>2407.3999999999996</v>
      </c>
      <c r="E15" s="2">
        <v>3133.2999999999997</v>
      </c>
      <c r="F15" s="2">
        <v>3180.3</v>
      </c>
      <c r="G15" s="2">
        <v>2966.0000000000005</v>
      </c>
      <c r="H15" s="2">
        <f>I15+J15+K15+L15</f>
        <v>12474.300000000001</v>
      </c>
      <c r="I15" s="2">
        <v>3063.5</v>
      </c>
      <c r="J15" s="2">
        <v>3297.2000000000003</v>
      </c>
      <c r="K15" s="2">
        <v>2898.7</v>
      </c>
      <c r="L15" s="2">
        <v>3214.9</v>
      </c>
      <c r="M15" s="2">
        <f>N15+O15+P15+Q15</f>
        <v>13355.599999999999</v>
      </c>
      <c r="N15" s="2">
        <v>3476.5</v>
      </c>
      <c r="O15" s="2">
        <v>3575.8999999999996</v>
      </c>
      <c r="P15" s="2">
        <v>3379.3999999999996</v>
      </c>
      <c r="Q15" s="2">
        <v>2923.8</v>
      </c>
      <c r="R15" s="62">
        <v>2</v>
      </c>
    </row>
    <row r="16" spans="1:18" ht="12.75" customHeight="1" x14ac:dyDescent="0.2">
      <c r="A16" s="59">
        <v>3</v>
      </c>
      <c r="B16" s="63" t="s">
        <v>62</v>
      </c>
      <c r="C16" s="2">
        <f>D16+E16+F16+G16</f>
        <v>-20699.400000000001</v>
      </c>
      <c r="D16" s="2">
        <v>-4560.7999999999993</v>
      </c>
      <c r="E16" s="2">
        <v>-5244.1</v>
      </c>
      <c r="F16" s="2">
        <v>-5580.4000000000005</v>
      </c>
      <c r="G16" s="2">
        <v>-5314.1</v>
      </c>
      <c r="H16" s="2">
        <f>I16+J16+K16+L16</f>
        <v>-22297.9</v>
      </c>
      <c r="I16" s="2">
        <v>-5444.3</v>
      </c>
      <c r="J16" s="2">
        <v>-5600.6</v>
      </c>
      <c r="K16" s="2">
        <v>-5460.3</v>
      </c>
      <c r="L16" s="2">
        <v>-5792.7</v>
      </c>
      <c r="M16" s="2">
        <f>N16+O16+P16+Q16</f>
        <v>-23968.600000000002</v>
      </c>
      <c r="N16" s="2">
        <v>-5940</v>
      </c>
      <c r="O16" s="2">
        <v>-6023.1</v>
      </c>
      <c r="P16" s="2">
        <v>-6211.7999999999993</v>
      </c>
      <c r="Q16" s="2">
        <v>-5793.7000000000016</v>
      </c>
      <c r="R16" s="62">
        <v>3</v>
      </c>
    </row>
    <row r="17" spans="1:18" ht="12.75" customHeight="1" x14ac:dyDescent="0.2">
      <c r="A17" s="59">
        <v>4</v>
      </c>
      <c r="B17" s="60" t="s">
        <v>61</v>
      </c>
      <c r="C17" s="61">
        <f>C15+C16</f>
        <v>-9012.4000000000015</v>
      </c>
      <c r="D17" s="61">
        <f t="shared" ref="D17:G17" si="3">D15+D16</f>
        <v>-2153.3999999999996</v>
      </c>
      <c r="E17" s="61">
        <f t="shared" si="3"/>
        <v>-2110.8000000000006</v>
      </c>
      <c r="F17" s="61">
        <f t="shared" si="3"/>
        <v>-2400.1000000000004</v>
      </c>
      <c r="G17" s="61">
        <f t="shared" si="3"/>
        <v>-2348.1</v>
      </c>
      <c r="H17" s="61">
        <f>H15+H16</f>
        <v>-9823.6</v>
      </c>
      <c r="I17" s="61">
        <f t="shared" ref="I17:L17" si="4">I15+I16</f>
        <v>-2380.8000000000002</v>
      </c>
      <c r="J17" s="61">
        <f t="shared" si="4"/>
        <v>-2303.4</v>
      </c>
      <c r="K17" s="61">
        <f t="shared" si="4"/>
        <v>-2561.6000000000004</v>
      </c>
      <c r="L17" s="61">
        <f t="shared" si="4"/>
        <v>-2577.7999999999997</v>
      </c>
      <c r="M17" s="61">
        <f>M15+M16</f>
        <v>-10613.000000000004</v>
      </c>
      <c r="N17" s="61">
        <f t="shared" ref="N17:Q17" si="5">N15+N16</f>
        <v>-2463.5</v>
      </c>
      <c r="O17" s="61">
        <f t="shared" si="5"/>
        <v>-2447.2000000000007</v>
      </c>
      <c r="P17" s="61">
        <f t="shared" si="5"/>
        <v>-2832.3999999999996</v>
      </c>
      <c r="Q17" s="61">
        <f t="shared" si="5"/>
        <v>-2869.9000000000015</v>
      </c>
      <c r="R17" s="62">
        <v>4</v>
      </c>
    </row>
    <row r="18" spans="1:18" ht="12.75" customHeight="1" x14ac:dyDescent="0.2">
      <c r="A18" s="59">
        <v>5</v>
      </c>
      <c r="B18" s="63" t="s">
        <v>60</v>
      </c>
      <c r="C18" s="2">
        <f>D18+E18+F18+G18</f>
        <v>12823.6</v>
      </c>
      <c r="D18" s="2">
        <v>3284.6</v>
      </c>
      <c r="E18" s="2">
        <v>3133.2</v>
      </c>
      <c r="F18" s="2">
        <v>3141.2000000000003</v>
      </c>
      <c r="G18" s="2">
        <v>3264.6000000000004</v>
      </c>
      <c r="H18" s="2">
        <f>I18+J18+K18+L18</f>
        <v>14001.5</v>
      </c>
      <c r="I18" s="2">
        <v>3615.4000000000005</v>
      </c>
      <c r="J18" s="2">
        <v>3492.9000000000005</v>
      </c>
      <c r="K18" s="2">
        <v>3427.2999999999997</v>
      </c>
      <c r="L18" s="2">
        <v>3465.8999999999996</v>
      </c>
      <c r="M18" s="2">
        <f>N18+O18+P18+Q18</f>
        <v>14449.3</v>
      </c>
      <c r="N18" s="2">
        <v>3816.7000000000012</v>
      </c>
      <c r="O18" s="2">
        <v>3662.8</v>
      </c>
      <c r="P18" s="2">
        <v>3486.6999999999994</v>
      </c>
      <c r="Q18" s="2">
        <v>3483.0999999999995</v>
      </c>
      <c r="R18" s="62">
        <v>5</v>
      </c>
    </row>
    <row r="19" spans="1:18" ht="12.75" customHeight="1" x14ac:dyDescent="0.2">
      <c r="A19" s="59">
        <v>6</v>
      </c>
      <c r="B19" s="63" t="s">
        <v>59</v>
      </c>
      <c r="C19" s="2">
        <f>D19+E19+F19+G19</f>
        <v>-4766.7</v>
      </c>
      <c r="D19" s="2">
        <v>-1173.3</v>
      </c>
      <c r="E19" s="2">
        <v>-1158.0999999999999</v>
      </c>
      <c r="F19" s="2">
        <v>-1166.3</v>
      </c>
      <c r="G19" s="2">
        <v>-1269</v>
      </c>
      <c r="H19" s="2">
        <f>I19+J19+K19+L19</f>
        <v>-4662.6000000000004</v>
      </c>
      <c r="I19" s="2">
        <v>-1226.8999999999999</v>
      </c>
      <c r="J19" s="2">
        <v>-1110.0999999999999</v>
      </c>
      <c r="K19" s="2">
        <v>-1132.3</v>
      </c>
      <c r="L19" s="2">
        <v>-1193.3000000000002</v>
      </c>
      <c r="M19" s="2">
        <f>N19+O19+P19+Q19</f>
        <v>-4423.8</v>
      </c>
      <c r="N19" s="2">
        <v>-1151.0000000000002</v>
      </c>
      <c r="O19" s="2">
        <v>-1051.8000000000002</v>
      </c>
      <c r="P19" s="2">
        <v>-1052.7</v>
      </c>
      <c r="Q19" s="2">
        <v>-1168.3</v>
      </c>
      <c r="R19" s="62">
        <v>6</v>
      </c>
    </row>
    <row r="20" spans="1:18" ht="12.75" customHeight="1" x14ac:dyDescent="0.2">
      <c r="A20" s="59">
        <v>7</v>
      </c>
      <c r="B20" s="60" t="s">
        <v>58</v>
      </c>
      <c r="C20" s="61">
        <f>C18+C19</f>
        <v>8056.9000000000005</v>
      </c>
      <c r="D20" s="61">
        <f t="shared" ref="D20:G20" si="6">D18+D19</f>
        <v>2111.3000000000002</v>
      </c>
      <c r="E20" s="61">
        <f t="shared" si="6"/>
        <v>1975.1</v>
      </c>
      <c r="F20" s="61">
        <f t="shared" si="6"/>
        <v>1974.9000000000003</v>
      </c>
      <c r="G20" s="61">
        <f t="shared" si="6"/>
        <v>1995.6000000000004</v>
      </c>
      <c r="H20" s="61">
        <f>H18+H19</f>
        <v>9338.9</v>
      </c>
      <c r="I20" s="61">
        <f t="shared" ref="I20:L20" si="7">I18+I19</f>
        <v>2388.5000000000009</v>
      </c>
      <c r="J20" s="61">
        <f t="shared" si="7"/>
        <v>2382.8000000000006</v>
      </c>
      <c r="K20" s="61">
        <f t="shared" si="7"/>
        <v>2295</v>
      </c>
      <c r="L20" s="61">
        <f t="shared" si="7"/>
        <v>2272.5999999999995</v>
      </c>
      <c r="M20" s="61">
        <f>M18+M19</f>
        <v>10025.5</v>
      </c>
      <c r="N20" s="61">
        <f t="shared" ref="N20:Q20" si="8">N18+N19</f>
        <v>2665.7000000000007</v>
      </c>
      <c r="O20" s="61">
        <f t="shared" si="8"/>
        <v>2611</v>
      </c>
      <c r="P20" s="61">
        <f t="shared" si="8"/>
        <v>2433.9999999999991</v>
      </c>
      <c r="Q20" s="61">
        <f t="shared" si="8"/>
        <v>2314.7999999999993</v>
      </c>
      <c r="R20" s="62">
        <v>7</v>
      </c>
    </row>
    <row r="21" spans="1:18" ht="12.75" customHeight="1" x14ac:dyDescent="0.2">
      <c r="A21" s="59">
        <v>8</v>
      </c>
      <c r="B21" s="60" t="s">
        <v>57</v>
      </c>
      <c r="C21" s="61">
        <f t="shared" ref="C21:Q21" si="9">C17+C20</f>
        <v>-955.50000000000091</v>
      </c>
      <c r="D21" s="61">
        <f t="shared" si="9"/>
        <v>-42.099999999999454</v>
      </c>
      <c r="E21" s="61">
        <f t="shared" si="9"/>
        <v>-135.70000000000073</v>
      </c>
      <c r="F21" s="61">
        <f t="shared" si="9"/>
        <v>-425.20000000000005</v>
      </c>
      <c r="G21" s="61">
        <f t="shared" si="9"/>
        <v>-352.49999999999955</v>
      </c>
      <c r="H21" s="61">
        <f t="shared" si="9"/>
        <v>-484.70000000000073</v>
      </c>
      <c r="I21" s="61">
        <f t="shared" si="9"/>
        <v>7.7000000000007276</v>
      </c>
      <c r="J21" s="61">
        <f t="shared" si="9"/>
        <v>79.400000000000546</v>
      </c>
      <c r="K21" s="61">
        <f t="shared" si="9"/>
        <v>-266.60000000000036</v>
      </c>
      <c r="L21" s="61">
        <f t="shared" si="9"/>
        <v>-305.20000000000027</v>
      </c>
      <c r="M21" s="61">
        <f t="shared" si="9"/>
        <v>-587.50000000000364</v>
      </c>
      <c r="N21" s="61">
        <f t="shared" si="9"/>
        <v>202.20000000000073</v>
      </c>
      <c r="O21" s="61">
        <f t="shared" si="9"/>
        <v>163.79999999999927</v>
      </c>
      <c r="P21" s="61">
        <f t="shared" si="9"/>
        <v>-398.40000000000055</v>
      </c>
      <c r="Q21" s="61">
        <f t="shared" si="9"/>
        <v>-555.10000000000218</v>
      </c>
      <c r="R21" s="62">
        <v>8</v>
      </c>
    </row>
    <row r="22" spans="1:18" ht="12.75" customHeight="1" x14ac:dyDescent="0.2">
      <c r="A22" s="59">
        <v>9</v>
      </c>
      <c r="B22" s="63" t="s">
        <v>56</v>
      </c>
      <c r="C22" s="2">
        <f>D22+E22+F22+G22</f>
        <v>2265.4</v>
      </c>
      <c r="D22" s="2">
        <v>655</v>
      </c>
      <c r="E22" s="2">
        <v>547.50000000000011</v>
      </c>
      <c r="F22" s="2">
        <v>539.29999999999995</v>
      </c>
      <c r="G22" s="2">
        <v>523.6</v>
      </c>
      <c r="H22" s="2">
        <f>I22+J22+K22+L22</f>
        <v>2485.2999999999997</v>
      </c>
      <c r="I22" s="2">
        <v>677.30000000000007</v>
      </c>
      <c r="J22" s="2">
        <v>581.19999999999993</v>
      </c>
      <c r="K22" s="2">
        <v>602.69999999999993</v>
      </c>
      <c r="L22" s="2">
        <v>624.09999999999991</v>
      </c>
      <c r="M22" s="2">
        <f>N22+O22+P22+Q22</f>
        <v>2542.0000000000005</v>
      </c>
      <c r="N22" s="2">
        <v>672.50000000000011</v>
      </c>
      <c r="O22" s="2">
        <v>569.20000000000005</v>
      </c>
      <c r="P22" s="2">
        <v>608.5</v>
      </c>
      <c r="Q22" s="2">
        <v>691.80000000000007</v>
      </c>
      <c r="R22" s="62">
        <v>9</v>
      </c>
    </row>
    <row r="23" spans="1:18" ht="12.75" customHeight="1" x14ac:dyDescent="0.2">
      <c r="A23" s="59">
        <v>10</v>
      </c>
      <c r="B23" s="63" t="s">
        <v>55</v>
      </c>
      <c r="C23" s="2">
        <f>D23+E23+F23+G23</f>
        <v>-5824.7</v>
      </c>
      <c r="D23" s="2">
        <v>-1607.4</v>
      </c>
      <c r="E23" s="2">
        <v>-1390.5</v>
      </c>
      <c r="F23" s="2">
        <v>-1587.5</v>
      </c>
      <c r="G23" s="2">
        <v>-1239.3</v>
      </c>
      <c r="H23" s="2">
        <f>I23+J23+K23+L23</f>
        <v>-6816.4</v>
      </c>
      <c r="I23" s="2">
        <v>-1799</v>
      </c>
      <c r="J23" s="2">
        <v>-1481.1</v>
      </c>
      <c r="K23" s="2">
        <v>-1827.6999999999998</v>
      </c>
      <c r="L23" s="2">
        <v>-1708.6</v>
      </c>
      <c r="M23" s="2">
        <f>N23+O23+P23+Q23</f>
        <v>-6949.6</v>
      </c>
      <c r="N23" s="2">
        <v>-2398.2999999999997</v>
      </c>
      <c r="O23" s="2">
        <v>-1620.8000000000002</v>
      </c>
      <c r="P23" s="2">
        <v>-1763.4</v>
      </c>
      <c r="Q23" s="2">
        <v>-1167.0999999999999</v>
      </c>
      <c r="R23" s="62">
        <v>10</v>
      </c>
    </row>
    <row r="24" spans="1:18" ht="12.75" customHeight="1" x14ac:dyDescent="0.2">
      <c r="A24" s="59">
        <v>11</v>
      </c>
      <c r="B24" s="60" t="s">
        <v>54</v>
      </c>
      <c r="C24" s="61">
        <f>C22+C23</f>
        <v>-3559.2999999999997</v>
      </c>
      <c r="D24" s="61">
        <f t="shared" ref="D24:G24" si="10">D22+D23</f>
        <v>-952.40000000000009</v>
      </c>
      <c r="E24" s="61">
        <f t="shared" si="10"/>
        <v>-842.99999999999989</v>
      </c>
      <c r="F24" s="61">
        <f t="shared" si="10"/>
        <v>-1048.2</v>
      </c>
      <c r="G24" s="61">
        <f t="shared" si="10"/>
        <v>-715.69999999999993</v>
      </c>
      <c r="H24" s="61">
        <f>H22+H23</f>
        <v>-4331.1000000000004</v>
      </c>
      <c r="I24" s="61">
        <f t="shared" ref="I24:L24" si="11">I22+I23</f>
        <v>-1121.6999999999998</v>
      </c>
      <c r="J24" s="61">
        <f t="shared" si="11"/>
        <v>-899.9</v>
      </c>
      <c r="K24" s="61">
        <f t="shared" si="11"/>
        <v>-1225</v>
      </c>
      <c r="L24" s="61">
        <f t="shared" si="11"/>
        <v>-1084.5</v>
      </c>
      <c r="M24" s="61">
        <f>M22+M23</f>
        <v>-4407.6000000000004</v>
      </c>
      <c r="N24" s="61">
        <f t="shared" ref="N24:Q24" si="12">N22+N23</f>
        <v>-1725.7999999999997</v>
      </c>
      <c r="O24" s="61">
        <f t="shared" si="12"/>
        <v>-1051.6000000000001</v>
      </c>
      <c r="P24" s="61">
        <f t="shared" si="12"/>
        <v>-1154.9000000000001</v>
      </c>
      <c r="Q24" s="61">
        <f t="shared" si="12"/>
        <v>-475.29999999999984</v>
      </c>
      <c r="R24" s="62">
        <v>11</v>
      </c>
    </row>
    <row r="25" spans="1:18" ht="12.75" customHeight="1" x14ac:dyDescent="0.2">
      <c r="A25" s="59">
        <v>12</v>
      </c>
      <c r="B25" s="60" t="s">
        <v>53</v>
      </c>
      <c r="C25" s="61">
        <f t="shared" ref="C25:Q25" si="13">C21+C24</f>
        <v>-4514.8000000000011</v>
      </c>
      <c r="D25" s="61">
        <f t="shared" si="13"/>
        <v>-994.49999999999955</v>
      </c>
      <c r="E25" s="61">
        <f t="shared" si="13"/>
        <v>-978.70000000000061</v>
      </c>
      <c r="F25" s="61">
        <f t="shared" si="13"/>
        <v>-1473.4</v>
      </c>
      <c r="G25" s="61">
        <f t="shared" si="13"/>
        <v>-1068.1999999999994</v>
      </c>
      <c r="H25" s="61">
        <f t="shared" si="13"/>
        <v>-4815.8000000000011</v>
      </c>
      <c r="I25" s="61">
        <f t="shared" si="13"/>
        <v>-1113.9999999999991</v>
      </c>
      <c r="J25" s="61">
        <f t="shared" si="13"/>
        <v>-820.49999999999943</v>
      </c>
      <c r="K25" s="61">
        <f t="shared" si="13"/>
        <v>-1491.6000000000004</v>
      </c>
      <c r="L25" s="61">
        <f t="shared" si="13"/>
        <v>-1389.7000000000003</v>
      </c>
      <c r="M25" s="61">
        <f t="shared" si="13"/>
        <v>-4995.100000000004</v>
      </c>
      <c r="N25" s="61">
        <f t="shared" si="13"/>
        <v>-1523.599999999999</v>
      </c>
      <c r="O25" s="61">
        <f t="shared" si="13"/>
        <v>-887.80000000000086</v>
      </c>
      <c r="P25" s="61">
        <f t="shared" si="13"/>
        <v>-1553.3000000000006</v>
      </c>
      <c r="Q25" s="61">
        <f t="shared" si="13"/>
        <v>-1030.4000000000019</v>
      </c>
      <c r="R25" s="62">
        <v>12</v>
      </c>
    </row>
    <row r="26" spans="1:18" ht="12.75" customHeight="1" x14ac:dyDescent="0.2">
      <c r="A26" s="59">
        <v>13</v>
      </c>
      <c r="B26" s="63" t="s">
        <v>52</v>
      </c>
      <c r="C26" s="2">
        <f>D26+E26+F26+G26</f>
        <v>890.6</v>
      </c>
      <c r="D26" s="2">
        <v>224.8</v>
      </c>
      <c r="E26" s="2">
        <v>214.79999999999998</v>
      </c>
      <c r="F26" s="2">
        <v>219.39999999999998</v>
      </c>
      <c r="G26" s="2">
        <v>231.6</v>
      </c>
      <c r="H26" s="2">
        <f>I26+J26+K26+L26</f>
        <v>902.80000000000007</v>
      </c>
      <c r="I26" s="2">
        <v>221.9</v>
      </c>
      <c r="J26" s="2">
        <v>213.8</v>
      </c>
      <c r="K26" s="2">
        <v>221.2</v>
      </c>
      <c r="L26" s="2">
        <v>245.9</v>
      </c>
      <c r="M26" s="2">
        <f>N26+O26+P26+Q26</f>
        <v>917.19999999999993</v>
      </c>
      <c r="N26" s="2">
        <v>221.8</v>
      </c>
      <c r="O26" s="2">
        <v>236.7</v>
      </c>
      <c r="P26" s="2">
        <v>212.3</v>
      </c>
      <c r="Q26" s="2">
        <v>246.39999999999998</v>
      </c>
      <c r="R26" s="62">
        <v>13</v>
      </c>
    </row>
    <row r="27" spans="1:18" ht="12.75" customHeight="1" x14ac:dyDescent="0.2">
      <c r="A27" s="59">
        <v>14</v>
      </c>
      <c r="B27" s="63" t="s">
        <v>51</v>
      </c>
      <c r="C27" s="2">
        <f>D27+E27+F27+G27</f>
        <v>-1009.8</v>
      </c>
      <c r="D27" s="2">
        <v>-247.29999999999998</v>
      </c>
      <c r="E27" s="2">
        <v>-251.6</v>
      </c>
      <c r="F27" s="2">
        <v>-253.89999999999998</v>
      </c>
      <c r="G27" s="2">
        <v>-257</v>
      </c>
      <c r="H27" s="2">
        <f>I27+J27+K27+L27</f>
        <v>-1027.5999999999999</v>
      </c>
      <c r="I27" s="2">
        <v>-240.5</v>
      </c>
      <c r="J27" s="2">
        <v>-254.2</v>
      </c>
      <c r="K27" s="2">
        <v>-258.39999999999998</v>
      </c>
      <c r="L27" s="2">
        <v>-274.5</v>
      </c>
      <c r="M27" s="2">
        <f>N27+O27+P27+Q27</f>
        <v>-988.8</v>
      </c>
      <c r="N27" s="2">
        <v>-242.70000000000002</v>
      </c>
      <c r="O27" s="2">
        <v>-243.79999999999998</v>
      </c>
      <c r="P27" s="2">
        <v>-244.50000000000003</v>
      </c>
      <c r="Q27" s="2">
        <v>-257.8</v>
      </c>
      <c r="R27" s="62">
        <v>14</v>
      </c>
    </row>
    <row r="28" spans="1:18" ht="12.75" customHeight="1" x14ac:dyDescent="0.2">
      <c r="A28" s="59">
        <v>15</v>
      </c>
      <c r="B28" s="60" t="s">
        <v>50</v>
      </c>
      <c r="C28" s="61">
        <f>C26+C27</f>
        <v>-119.19999999999993</v>
      </c>
      <c r="D28" s="61">
        <f t="shared" ref="D28:G28" si="14">D26+D27</f>
        <v>-22.499999999999972</v>
      </c>
      <c r="E28" s="61">
        <f t="shared" si="14"/>
        <v>-36.800000000000011</v>
      </c>
      <c r="F28" s="61">
        <f t="shared" si="14"/>
        <v>-34.5</v>
      </c>
      <c r="G28" s="61">
        <f t="shared" si="14"/>
        <v>-25.400000000000006</v>
      </c>
      <c r="H28" s="61">
        <f>H26+H27</f>
        <v>-124.79999999999984</v>
      </c>
      <c r="I28" s="61">
        <f t="shared" ref="I28:L28" si="15">I26+I27</f>
        <v>-18.599999999999994</v>
      </c>
      <c r="J28" s="61">
        <f t="shared" si="15"/>
        <v>-40.399999999999977</v>
      </c>
      <c r="K28" s="61">
        <f t="shared" si="15"/>
        <v>-37.199999999999989</v>
      </c>
      <c r="L28" s="61">
        <f t="shared" si="15"/>
        <v>-28.599999999999994</v>
      </c>
      <c r="M28" s="61">
        <f>M26+M27</f>
        <v>-71.600000000000023</v>
      </c>
      <c r="N28" s="61">
        <f t="shared" ref="N28:Q28" si="16">N26+N27</f>
        <v>-20.900000000000006</v>
      </c>
      <c r="O28" s="61">
        <f t="shared" si="16"/>
        <v>-7.0999999999999943</v>
      </c>
      <c r="P28" s="61">
        <f t="shared" si="16"/>
        <v>-32.200000000000017</v>
      </c>
      <c r="Q28" s="61">
        <f t="shared" si="16"/>
        <v>-11.400000000000034</v>
      </c>
      <c r="R28" s="62">
        <v>15</v>
      </c>
    </row>
    <row r="29" spans="1:18" ht="12.75" customHeight="1" x14ac:dyDescent="0.2">
      <c r="A29" s="59">
        <v>16</v>
      </c>
      <c r="B29" s="60" t="s">
        <v>49</v>
      </c>
      <c r="C29" s="61">
        <f t="shared" ref="C29:Q29" si="17">C25+C28</f>
        <v>-4634.0000000000009</v>
      </c>
      <c r="D29" s="61">
        <f t="shared" si="17"/>
        <v>-1016.9999999999995</v>
      </c>
      <c r="E29" s="61">
        <f t="shared" si="17"/>
        <v>-1015.5000000000007</v>
      </c>
      <c r="F29" s="61">
        <f t="shared" si="17"/>
        <v>-1507.9</v>
      </c>
      <c r="G29" s="61">
        <f t="shared" si="17"/>
        <v>-1093.5999999999995</v>
      </c>
      <c r="H29" s="61">
        <f t="shared" si="17"/>
        <v>-4940.6000000000013</v>
      </c>
      <c r="I29" s="61">
        <f t="shared" si="17"/>
        <v>-1132.599999999999</v>
      </c>
      <c r="J29" s="61">
        <f t="shared" si="17"/>
        <v>-860.89999999999941</v>
      </c>
      <c r="K29" s="61">
        <f t="shared" si="17"/>
        <v>-1528.8000000000004</v>
      </c>
      <c r="L29" s="61">
        <f t="shared" si="17"/>
        <v>-1418.3000000000002</v>
      </c>
      <c r="M29" s="61">
        <f t="shared" si="17"/>
        <v>-5066.7000000000044</v>
      </c>
      <c r="N29" s="61">
        <f t="shared" si="17"/>
        <v>-1544.4999999999991</v>
      </c>
      <c r="O29" s="61">
        <f t="shared" si="17"/>
        <v>-894.90000000000089</v>
      </c>
      <c r="P29" s="61">
        <f t="shared" si="17"/>
        <v>-1585.5000000000007</v>
      </c>
      <c r="Q29" s="61">
        <f t="shared" si="17"/>
        <v>-1041.800000000002</v>
      </c>
      <c r="R29" s="62">
        <v>16</v>
      </c>
    </row>
    <row r="30" spans="1:18" ht="12.75" customHeight="1" x14ac:dyDescent="0.2">
      <c r="A30" s="59">
        <v>17</v>
      </c>
      <c r="B30" s="60" t="s">
        <v>48</v>
      </c>
      <c r="C30" s="61">
        <f>C31+C32</f>
        <v>24</v>
      </c>
      <c r="D30" s="61">
        <f t="shared" ref="D30:G30" si="18">D31+D32</f>
        <v>6</v>
      </c>
      <c r="E30" s="61">
        <f t="shared" si="18"/>
        <v>6</v>
      </c>
      <c r="F30" s="61">
        <f t="shared" si="18"/>
        <v>6</v>
      </c>
      <c r="G30" s="61">
        <f t="shared" si="18"/>
        <v>6</v>
      </c>
      <c r="H30" s="61">
        <f>H31+H32</f>
        <v>25.2</v>
      </c>
      <c r="I30" s="61">
        <f t="shared" ref="I30:L30" si="19">I31+I32</f>
        <v>6.5</v>
      </c>
      <c r="J30" s="61">
        <f t="shared" si="19"/>
        <v>6.2</v>
      </c>
      <c r="K30" s="61">
        <f t="shared" si="19"/>
        <v>6</v>
      </c>
      <c r="L30" s="61">
        <f t="shared" si="19"/>
        <v>6.5</v>
      </c>
      <c r="M30" s="61">
        <f>M31+M32</f>
        <v>22.6</v>
      </c>
      <c r="N30" s="61">
        <f t="shared" ref="N30:Q30" si="20">N31+N32</f>
        <v>5.5</v>
      </c>
      <c r="O30" s="61">
        <f t="shared" si="20"/>
        <v>5.5</v>
      </c>
      <c r="P30" s="61">
        <f t="shared" si="20"/>
        <v>5.8</v>
      </c>
      <c r="Q30" s="61">
        <f t="shared" si="20"/>
        <v>5.8</v>
      </c>
      <c r="R30" s="62">
        <v>17</v>
      </c>
    </row>
    <row r="31" spans="1:18" ht="12.75" customHeight="1" x14ac:dyDescent="0.2">
      <c r="A31" s="59">
        <v>18</v>
      </c>
      <c r="B31" s="63" t="s">
        <v>47</v>
      </c>
      <c r="C31" s="2">
        <f>D31+E31+F31+G31</f>
        <v>24</v>
      </c>
      <c r="D31" s="2">
        <v>6</v>
      </c>
      <c r="E31" s="2">
        <v>6</v>
      </c>
      <c r="F31" s="2">
        <v>6</v>
      </c>
      <c r="G31" s="2">
        <v>6</v>
      </c>
      <c r="H31" s="2">
        <f>I31+J31+K31+L31</f>
        <v>25.2</v>
      </c>
      <c r="I31" s="2">
        <v>6.5</v>
      </c>
      <c r="J31" s="2">
        <v>6.2</v>
      </c>
      <c r="K31" s="2">
        <v>6</v>
      </c>
      <c r="L31" s="2">
        <v>6.5</v>
      </c>
      <c r="M31" s="2">
        <f>N31+O31+P31+Q31</f>
        <v>22.6</v>
      </c>
      <c r="N31" s="2">
        <v>5.5</v>
      </c>
      <c r="O31" s="2">
        <v>5.5</v>
      </c>
      <c r="P31" s="2">
        <v>5.8</v>
      </c>
      <c r="Q31" s="2">
        <v>5.8</v>
      </c>
      <c r="R31" s="62">
        <v>18</v>
      </c>
    </row>
    <row r="32" spans="1:18" ht="12.75" customHeight="1" x14ac:dyDescent="0.2">
      <c r="A32" s="59">
        <v>19</v>
      </c>
      <c r="B32" s="63" t="s">
        <v>46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>N32+O32+P32+Q32</f>
        <v>0</v>
      </c>
      <c r="N32" s="3">
        <v>0</v>
      </c>
      <c r="O32" s="3">
        <v>0</v>
      </c>
      <c r="P32" s="3">
        <v>0</v>
      </c>
      <c r="Q32" s="3">
        <v>0</v>
      </c>
      <c r="R32" s="62">
        <v>19</v>
      </c>
    </row>
    <row r="33" spans="1:18" ht="12.75" customHeight="1" x14ac:dyDescent="0.2">
      <c r="A33" s="59">
        <v>20</v>
      </c>
      <c r="B33" s="60" t="s">
        <v>45</v>
      </c>
      <c r="C33" s="61">
        <f>C14+C30</f>
        <v>-4610.0000000000009</v>
      </c>
      <c r="D33" s="61">
        <f t="shared" ref="D33:G33" si="21">D14+D30</f>
        <v>-1010.9999999999995</v>
      </c>
      <c r="E33" s="61">
        <f t="shared" si="21"/>
        <v>-1009.5000000000007</v>
      </c>
      <c r="F33" s="61">
        <f t="shared" si="21"/>
        <v>-1501.9</v>
      </c>
      <c r="G33" s="61">
        <f t="shared" si="21"/>
        <v>-1087.5999999999995</v>
      </c>
      <c r="H33" s="61">
        <f>H14+H30</f>
        <v>-4915.4000000000005</v>
      </c>
      <c r="I33" s="61">
        <f t="shared" ref="I33:L33" si="22">I14+I30</f>
        <v>-1126.099999999999</v>
      </c>
      <c r="J33" s="61">
        <f t="shared" si="22"/>
        <v>-854.69999999999936</v>
      </c>
      <c r="K33" s="61">
        <f t="shared" si="22"/>
        <v>-1522.8000000000002</v>
      </c>
      <c r="L33" s="61">
        <f t="shared" si="22"/>
        <v>-1411.8000000000002</v>
      </c>
      <c r="M33" s="61">
        <f>M14+M30</f>
        <v>-5044.100000000004</v>
      </c>
      <c r="N33" s="61">
        <f t="shared" ref="N33:Q33" si="23">N14+N30</f>
        <v>-1538.9999999999991</v>
      </c>
      <c r="O33" s="61">
        <f t="shared" si="23"/>
        <v>-889.40000000000077</v>
      </c>
      <c r="P33" s="61">
        <f t="shared" si="23"/>
        <v>-1579.7000000000007</v>
      </c>
      <c r="Q33" s="61">
        <f t="shared" si="23"/>
        <v>-1036.000000000002</v>
      </c>
      <c r="R33" s="62">
        <v>20</v>
      </c>
    </row>
    <row r="34" spans="1:18" ht="12.75" customHeight="1" x14ac:dyDescent="0.2">
      <c r="A34" s="59">
        <v>21</v>
      </c>
      <c r="B34" s="60" t="s">
        <v>44</v>
      </c>
      <c r="C34" s="61">
        <f>C35+C38+C41+C44+C49</f>
        <v>8130.1</v>
      </c>
      <c r="D34" s="61">
        <f t="shared" ref="D34:G34" si="24">D35+D38+D41+D44+D49</f>
        <v>2582.7000000000003</v>
      </c>
      <c r="E34" s="61">
        <f t="shared" si="24"/>
        <v>1627.2999999999997</v>
      </c>
      <c r="F34" s="61">
        <f t="shared" si="24"/>
        <v>2205.1999999999998</v>
      </c>
      <c r="G34" s="61">
        <f t="shared" si="24"/>
        <v>1714.8999999999999</v>
      </c>
      <c r="H34" s="61">
        <f>H35+H38+H41+H44+H49</f>
        <v>4980.8000000000011</v>
      </c>
      <c r="I34" s="61">
        <f t="shared" ref="I34:L34" si="25">I35+I38+I41+I44+I49</f>
        <v>-80.499999999999773</v>
      </c>
      <c r="J34" s="61">
        <f t="shared" si="25"/>
        <v>2274.6</v>
      </c>
      <c r="K34" s="61">
        <f t="shared" si="25"/>
        <v>570.10000000000014</v>
      </c>
      <c r="L34" s="61">
        <f t="shared" si="25"/>
        <v>2216.6</v>
      </c>
      <c r="M34" s="61">
        <f>M35+M38+M41+M44+M49</f>
        <v>6059.5</v>
      </c>
      <c r="N34" s="61">
        <f t="shared" ref="N34:Q34" si="26">N35+N38+N41+N44+N49</f>
        <v>1139.8</v>
      </c>
      <c r="O34" s="61">
        <f t="shared" si="26"/>
        <v>1693.6000000000001</v>
      </c>
      <c r="P34" s="61">
        <f t="shared" si="26"/>
        <v>1719.1999999999996</v>
      </c>
      <c r="Q34" s="61">
        <f t="shared" si="26"/>
        <v>1506.9</v>
      </c>
      <c r="R34" s="62">
        <v>21</v>
      </c>
    </row>
    <row r="35" spans="1:18" ht="12.75" customHeight="1" x14ac:dyDescent="0.2">
      <c r="A35" s="59">
        <v>22</v>
      </c>
      <c r="B35" s="63" t="s">
        <v>43</v>
      </c>
      <c r="C35" s="2">
        <f>C36+C37</f>
        <v>4652.2000000000007</v>
      </c>
      <c r="D35" s="2">
        <f t="shared" ref="D35:G35" si="27">D36+D37</f>
        <v>1214.8000000000002</v>
      </c>
      <c r="E35" s="2">
        <f t="shared" si="27"/>
        <v>1365.2999999999997</v>
      </c>
      <c r="F35" s="2">
        <f t="shared" si="27"/>
        <v>1340.5</v>
      </c>
      <c r="G35" s="2">
        <f t="shared" si="27"/>
        <v>731.6</v>
      </c>
      <c r="H35" s="2">
        <f>H36+H37</f>
        <v>4631.1000000000004</v>
      </c>
      <c r="I35" s="2">
        <f t="shared" ref="I35:L35" si="28">I36+I37</f>
        <v>1154.9000000000001</v>
      </c>
      <c r="J35" s="2">
        <f t="shared" si="28"/>
        <v>1278.7999999999997</v>
      </c>
      <c r="K35" s="2">
        <f t="shared" si="28"/>
        <v>1080.8</v>
      </c>
      <c r="L35" s="2">
        <f t="shared" si="28"/>
        <v>1116.5999999999999</v>
      </c>
      <c r="M35" s="2">
        <f>M36+M37</f>
        <v>5390.9999999999991</v>
      </c>
      <c r="N35" s="2">
        <f t="shared" ref="N35:Q35" si="29">N36+N37</f>
        <v>1384.8999999999999</v>
      </c>
      <c r="O35" s="2">
        <f t="shared" si="29"/>
        <v>1521.3</v>
      </c>
      <c r="P35" s="2">
        <f t="shared" si="29"/>
        <v>1197.1999999999998</v>
      </c>
      <c r="Q35" s="2">
        <f t="shared" si="29"/>
        <v>1287.5999999999999</v>
      </c>
      <c r="R35" s="62">
        <v>22</v>
      </c>
    </row>
    <row r="36" spans="1:18" ht="12.75" customHeight="1" x14ac:dyDescent="0.2">
      <c r="A36" s="59">
        <v>23</v>
      </c>
      <c r="B36" s="63" t="s">
        <v>42</v>
      </c>
      <c r="C36" s="2">
        <f>D36+E36+F36+G36</f>
        <v>-214</v>
      </c>
      <c r="D36" s="2">
        <v>-86.8</v>
      </c>
      <c r="E36" s="2">
        <v>-19.399999999999999</v>
      </c>
      <c r="F36" s="2">
        <v>-78.900000000000006</v>
      </c>
      <c r="G36" s="2">
        <v>-28.900000000000002</v>
      </c>
      <c r="H36" s="2">
        <f>I36+J36+K36+L36</f>
        <v>62.299999999999898</v>
      </c>
      <c r="I36" s="2">
        <v>-128.4</v>
      </c>
      <c r="J36" s="2">
        <v>-111.9</v>
      </c>
      <c r="K36" s="2">
        <v>-136.80000000000001</v>
      </c>
      <c r="L36" s="2">
        <v>439.39999999999992</v>
      </c>
      <c r="M36" s="2">
        <f>N36+O36+P36+Q36</f>
        <v>-157.50000000000003</v>
      </c>
      <c r="N36" s="2">
        <v>-9.6999999999999993</v>
      </c>
      <c r="O36" s="2">
        <v>-93.800000000000011</v>
      </c>
      <c r="P36" s="2">
        <v>-75.900000000000006</v>
      </c>
      <c r="Q36" s="2">
        <v>21.900000000000002</v>
      </c>
      <c r="R36" s="62">
        <v>23</v>
      </c>
    </row>
    <row r="37" spans="1:18" ht="12.75" customHeight="1" x14ac:dyDescent="0.2">
      <c r="A37" s="59">
        <v>24</v>
      </c>
      <c r="B37" s="63" t="s">
        <v>41</v>
      </c>
      <c r="C37" s="2">
        <f>D37+E37+F37+G37</f>
        <v>4866.2000000000007</v>
      </c>
      <c r="D37" s="2">
        <v>1301.6000000000001</v>
      </c>
      <c r="E37" s="2">
        <v>1384.6999999999998</v>
      </c>
      <c r="F37" s="2">
        <v>1419.4</v>
      </c>
      <c r="G37" s="2">
        <v>760.5</v>
      </c>
      <c r="H37" s="2">
        <f>I37+J37+K37+L37</f>
        <v>4568.8</v>
      </c>
      <c r="I37" s="2">
        <v>1283.3000000000002</v>
      </c>
      <c r="J37" s="2">
        <v>1390.6999999999998</v>
      </c>
      <c r="K37" s="2">
        <v>1217.5999999999999</v>
      </c>
      <c r="L37" s="2">
        <v>677.19999999999993</v>
      </c>
      <c r="M37" s="2">
        <f>N37+O37+P37+Q37</f>
        <v>5548.4999999999991</v>
      </c>
      <c r="N37" s="2">
        <v>1394.6</v>
      </c>
      <c r="O37" s="2">
        <v>1615.1</v>
      </c>
      <c r="P37" s="2">
        <v>1273.0999999999999</v>
      </c>
      <c r="Q37" s="2">
        <v>1265.6999999999998</v>
      </c>
      <c r="R37" s="62">
        <v>24</v>
      </c>
    </row>
    <row r="38" spans="1:18" ht="12.75" customHeight="1" x14ac:dyDescent="0.2">
      <c r="A38" s="59">
        <v>25</v>
      </c>
      <c r="B38" s="63" t="s">
        <v>40</v>
      </c>
      <c r="C38" s="2">
        <f>C39+C40</f>
        <v>-208.10000000000002</v>
      </c>
      <c r="D38" s="2">
        <f t="shared" ref="D38:G38" si="30">D39+D40</f>
        <v>-35.400000000000013</v>
      </c>
      <c r="E38" s="2">
        <f t="shared" si="30"/>
        <v>145.79999999999998</v>
      </c>
      <c r="F38" s="2">
        <f t="shared" si="30"/>
        <v>-278.89999999999998</v>
      </c>
      <c r="G38" s="2">
        <f t="shared" si="30"/>
        <v>-39.6</v>
      </c>
      <c r="H38" s="2">
        <f>H39+H40</f>
        <v>-568.49999999999989</v>
      </c>
      <c r="I38" s="2">
        <f t="shared" ref="I38:L38" si="31">I39+I40</f>
        <v>-386.6</v>
      </c>
      <c r="J38" s="2">
        <f t="shared" si="31"/>
        <v>-338.29999999999995</v>
      </c>
      <c r="K38" s="2">
        <f t="shared" si="31"/>
        <v>-291.3</v>
      </c>
      <c r="L38" s="2">
        <f t="shared" si="31"/>
        <v>447.70000000000005</v>
      </c>
      <c r="M38" s="2">
        <f>M39+M40</f>
        <v>-1224.2</v>
      </c>
      <c r="N38" s="2">
        <f t="shared" ref="N38:Q38" si="32">N39+N40</f>
        <v>-221.29999999999995</v>
      </c>
      <c r="O38" s="2">
        <f t="shared" si="32"/>
        <v>-678.60000000000014</v>
      </c>
      <c r="P38" s="2">
        <f t="shared" si="32"/>
        <v>-127.9</v>
      </c>
      <c r="Q38" s="2">
        <f t="shared" si="32"/>
        <v>-196.4</v>
      </c>
      <c r="R38" s="62">
        <v>25</v>
      </c>
    </row>
    <row r="39" spans="1:18" ht="12.75" customHeight="1" x14ac:dyDescent="0.2">
      <c r="A39" s="59">
        <v>26</v>
      </c>
      <c r="B39" s="63" t="s">
        <v>39</v>
      </c>
      <c r="C39" s="2">
        <f t="shared" ref="C39:C40" si="33">D39+E39+F39+G39</f>
        <v>-5.7999999999999989</v>
      </c>
      <c r="D39" s="2">
        <v>-9.1</v>
      </c>
      <c r="E39" s="2">
        <v>1.7</v>
      </c>
      <c r="F39" s="2">
        <v>-1.9000000000000001</v>
      </c>
      <c r="G39" s="2">
        <v>3.5</v>
      </c>
      <c r="H39" s="2">
        <f t="shared" ref="H39:H40" si="34">I39+J39+K39+L39</f>
        <v>-21.5</v>
      </c>
      <c r="I39" s="2">
        <v>9.9</v>
      </c>
      <c r="J39" s="2">
        <v>-25.5</v>
      </c>
      <c r="K39" s="2">
        <v>-2</v>
      </c>
      <c r="L39" s="2">
        <v>-3.9</v>
      </c>
      <c r="M39" s="2">
        <f t="shared" ref="M39:M40" si="35">N39+O39+P39+Q39</f>
        <v>-8</v>
      </c>
      <c r="N39" s="2">
        <v>-0.70000000000000018</v>
      </c>
      <c r="O39" s="2">
        <v>-0.70000000000000018</v>
      </c>
      <c r="P39" s="2">
        <v>-1.2000000000000002</v>
      </c>
      <c r="Q39" s="2">
        <v>-5.4</v>
      </c>
      <c r="R39" s="62">
        <v>26</v>
      </c>
    </row>
    <row r="40" spans="1:18" ht="12.75" customHeight="1" x14ac:dyDescent="0.2">
      <c r="A40" s="59">
        <v>27</v>
      </c>
      <c r="B40" s="63" t="s">
        <v>38</v>
      </c>
      <c r="C40" s="2">
        <f t="shared" si="33"/>
        <v>-202.3</v>
      </c>
      <c r="D40" s="2">
        <v>-26.300000000000015</v>
      </c>
      <c r="E40" s="2">
        <v>144.1</v>
      </c>
      <c r="F40" s="2">
        <v>-277</v>
      </c>
      <c r="G40" s="2">
        <v>-43.1</v>
      </c>
      <c r="H40" s="2">
        <f t="shared" si="34"/>
        <v>-546.99999999999989</v>
      </c>
      <c r="I40" s="2">
        <v>-396.5</v>
      </c>
      <c r="J40" s="2">
        <v>-312.79999999999995</v>
      </c>
      <c r="K40" s="2">
        <v>-289.3</v>
      </c>
      <c r="L40" s="2">
        <v>451.6</v>
      </c>
      <c r="M40" s="2">
        <f t="shared" si="35"/>
        <v>-1216.2</v>
      </c>
      <c r="N40" s="2">
        <v>-220.59999999999997</v>
      </c>
      <c r="O40" s="2">
        <v>-677.90000000000009</v>
      </c>
      <c r="P40" s="2">
        <v>-126.7</v>
      </c>
      <c r="Q40" s="2">
        <v>-191</v>
      </c>
      <c r="R40" s="62">
        <v>27</v>
      </c>
    </row>
    <row r="41" spans="1:18" ht="12.75" customHeight="1" x14ac:dyDescent="0.2">
      <c r="A41" s="59">
        <v>28</v>
      </c>
      <c r="B41" s="63" t="s">
        <v>37</v>
      </c>
      <c r="C41" s="2">
        <f>C42+C43</f>
        <v>1064.4000000000001</v>
      </c>
      <c r="D41" s="2">
        <f t="shared" ref="D41:G41" si="36">D42+D43</f>
        <v>1007.4000000000001</v>
      </c>
      <c r="E41" s="2">
        <f t="shared" si="36"/>
        <v>3.6</v>
      </c>
      <c r="F41" s="2">
        <f t="shared" si="36"/>
        <v>2.1</v>
      </c>
      <c r="G41" s="2">
        <f t="shared" si="36"/>
        <v>51.3</v>
      </c>
      <c r="H41" s="2">
        <f>H42+H43</f>
        <v>1017.8</v>
      </c>
      <c r="I41" s="2">
        <f t="shared" ref="I41:L41" si="37">I42+I43</f>
        <v>-5.5</v>
      </c>
      <c r="J41" s="2">
        <f t="shared" si="37"/>
        <v>998.39999999999986</v>
      </c>
      <c r="K41" s="2">
        <f t="shared" si="37"/>
        <v>0.1</v>
      </c>
      <c r="L41" s="2">
        <f t="shared" si="37"/>
        <v>24.800000000000011</v>
      </c>
      <c r="M41" s="2">
        <f>M42+M43</f>
        <v>1727.3999999999999</v>
      </c>
      <c r="N41" s="2">
        <f t="shared" ref="N41:Q41" si="38">N42+N43</f>
        <v>3.5</v>
      </c>
      <c r="O41" s="2">
        <f t="shared" si="38"/>
        <v>1208.3</v>
      </c>
      <c r="P41" s="2">
        <f t="shared" si="38"/>
        <v>-0.9</v>
      </c>
      <c r="Q41" s="2">
        <f t="shared" si="38"/>
        <v>516.5</v>
      </c>
      <c r="R41" s="62">
        <v>28</v>
      </c>
    </row>
    <row r="42" spans="1:18" ht="12.75" customHeight="1" x14ac:dyDescent="0.2">
      <c r="A42" s="59">
        <v>29</v>
      </c>
      <c r="B42" s="63" t="s">
        <v>36</v>
      </c>
      <c r="C42" s="2">
        <f t="shared" ref="C42:C43" si="39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40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1">N42+O42+P42+Q42</f>
        <v>0</v>
      </c>
      <c r="N42" s="3">
        <v>0</v>
      </c>
      <c r="O42" s="3">
        <v>0</v>
      </c>
      <c r="P42" s="3">
        <v>0</v>
      </c>
      <c r="Q42" s="3">
        <v>0</v>
      </c>
      <c r="R42" s="62">
        <v>29</v>
      </c>
    </row>
    <row r="43" spans="1:18" ht="12.75" customHeight="1" x14ac:dyDescent="0.2">
      <c r="A43" s="59">
        <v>30</v>
      </c>
      <c r="B43" s="63" t="s">
        <v>35</v>
      </c>
      <c r="C43" s="2">
        <f t="shared" si="39"/>
        <v>1064.4000000000001</v>
      </c>
      <c r="D43" s="2">
        <v>1007.4000000000001</v>
      </c>
      <c r="E43" s="2">
        <v>3.6</v>
      </c>
      <c r="F43" s="2">
        <v>2.1</v>
      </c>
      <c r="G43" s="2">
        <v>51.3</v>
      </c>
      <c r="H43" s="2">
        <f t="shared" si="40"/>
        <v>1017.8</v>
      </c>
      <c r="I43" s="2">
        <v>-5.5</v>
      </c>
      <c r="J43" s="2">
        <v>998.39999999999986</v>
      </c>
      <c r="K43" s="2">
        <v>0.1</v>
      </c>
      <c r="L43" s="2">
        <v>24.800000000000011</v>
      </c>
      <c r="M43" s="2">
        <f t="shared" si="41"/>
        <v>1727.3999999999999</v>
      </c>
      <c r="N43" s="2">
        <v>3.5</v>
      </c>
      <c r="O43" s="2">
        <v>1208.3</v>
      </c>
      <c r="P43" s="2">
        <v>-0.9</v>
      </c>
      <c r="Q43" s="2">
        <v>516.5</v>
      </c>
      <c r="R43" s="62">
        <v>30</v>
      </c>
    </row>
    <row r="44" spans="1:18" ht="12.75" customHeight="1" x14ac:dyDescent="0.2">
      <c r="A44" s="59">
        <v>31</v>
      </c>
      <c r="B44" s="63" t="s">
        <v>34</v>
      </c>
      <c r="C44" s="2">
        <f>C45+C46+C47+C48</f>
        <v>642.5</v>
      </c>
      <c r="D44" s="2">
        <f t="shared" ref="D44:G44" si="42">D45+D46+D47+D48</f>
        <v>844</v>
      </c>
      <c r="E44" s="2">
        <f t="shared" si="42"/>
        <v>-72.399999999999949</v>
      </c>
      <c r="F44" s="2">
        <f t="shared" si="42"/>
        <v>375</v>
      </c>
      <c r="G44" s="2">
        <f t="shared" si="42"/>
        <v>-504.09999999999991</v>
      </c>
      <c r="H44" s="2">
        <f>H45+H46+H47+H48</f>
        <v>3626.8</v>
      </c>
      <c r="I44" s="2">
        <f t="shared" ref="I44:L44" si="43">I45+I46+I47+I48</f>
        <v>530</v>
      </c>
      <c r="J44" s="2">
        <f t="shared" si="43"/>
        <v>2506.6</v>
      </c>
      <c r="K44" s="2">
        <f t="shared" si="43"/>
        <v>-110.40000000000009</v>
      </c>
      <c r="L44" s="2">
        <f t="shared" si="43"/>
        <v>700.60000000000014</v>
      </c>
      <c r="M44" s="2">
        <f>M45+M46+M47+M48</f>
        <v>-1036.2999999999995</v>
      </c>
      <c r="N44" s="2">
        <f t="shared" ref="N44:Q44" si="44">N45+N46+N47+N48</f>
        <v>303.5</v>
      </c>
      <c r="O44" s="2">
        <f t="shared" si="44"/>
        <v>181.40000000000003</v>
      </c>
      <c r="P44" s="2">
        <f t="shared" si="44"/>
        <v>-312.39999999999998</v>
      </c>
      <c r="Q44" s="2">
        <f t="shared" si="44"/>
        <v>-1208.7999999999997</v>
      </c>
      <c r="R44" s="62">
        <v>31</v>
      </c>
    </row>
    <row r="45" spans="1:18" ht="12.75" customHeight="1" x14ac:dyDescent="0.2">
      <c r="A45" s="59">
        <v>32</v>
      </c>
      <c r="B45" s="63" t="s">
        <v>33</v>
      </c>
      <c r="C45" s="2">
        <f t="shared" ref="C45:C48" si="45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46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47">N45+O45+P45+Q45</f>
        <v>0</v>
      </c>
      <c r="N45" s="3">
        <v>0</v>
      </c>
      <c r="O45" s="3">
        <v>0</v>
      </c>
      <c r="P45" s="3">
        <v>0</v>
      </c>
      <c r="Q45" s="3">
        <v>0</v>
      </c>
      <c r="R45" s="62">
        <v>32</v>
      </c>
    </row>
    <row r="46" spans="1:18" ht="12.75" customHeight="1" x14ac:dyDescent="0.2">
      <c r="A46" s="59">
        <v>33</v>
      </c>
      <c r="B46" s="63" t="s">
        <v>32</v>
      </c>
      <c r="C46" s="2">
        <f t="shared" si="45"/>
        <v>-14.900000000000006</v>
      </c>
      <c r="D46" s="2">
        <v>-44.800000000000004</v>
      </c>
      <c r="E46" s="2">
        <v>-18.899999999999999</v>
      </c>
      <c r="F46" s="2">
        <v>12.100000000000001</v>
      </c>
      <c r="G46" s="2">
        <v>36.699999999999996</v>
      </c>
      <c r="H46" s="2">
        <f t="shared" si="46"/>
        <v>243.3</v>
      </c>
      <c r="I46" s="2">
        <v>-193.2</v>
      </c>
      <c r="J46" s="2">
        <v>315</v>
      </c>
      <c r="K46" s="2">
        <v>60</v>
      </c>
      <c r="L46" s="2">
        <v>61.5</v>
      </c>
      <c r="M46" s="2">
        <f t="shared" si="47"/>
        <v>-103.3</v>
      </c>
      <c r="N46" s="2">
        <v>-29.7</v>
      </c>
      <c r="O46" s="2">
        <v>-36.6</v>
      </c>
      <c r="P46" s="2">
        <v>32.299999999999997</v>
      </c>
      <c r="Q46" s="2">
        <v>-69.3</v>
      </c>
      <c r="R46" s="62">
        <v>33</v>
      </c>
    </row>
    <row r="47" spans="1:18" ht="12.75" customHeight="1" x14ac:dyDescent="0.2">
      <c r="A47" s="59">
        <v>34</v>
      </c>
      <c r="B47" s="63" t="s">
        <v>31</v>
      </c>
      <c r="C47" s="2">
        <f t="shared" si="45"/>
        <v>356</v>
      </c>
      <c r="D47" s="2">
        <v>1331.3</v>
      </c>
      <c r="E47" s="2">
        <v>-277.89999999999998</v>
      </c>
      <c r="F47" s="2">
        <v>332.59999999999997</v>
      </c>
      <c r="G47" s="2">
        <v>-1030</v>
      </c>
      <c r="H47" s="2">
        <f t="shared" si="46"/>
        <v>5562.4</v>
      </c>
      <c r="I47" s="2">
        <v>1513.7</v>
      </c>
      <c r="J47" s="2">
        <v>2826.7</v>
      </c>
      <c r="K47" s="2">
        <v>682.09999999999991</v>
      </c>
      <c r="L47" s="2">
        <v>539.90000000000009</v>
      </c>
      <c r="M47" s="2">
        <f t="shared" si="47"/>
        <v>-450.89999999999952</v>
      </c>
      <c r="N47" s="2">
        <v>568.70000000000005</v>
      </c>
      <c r="O47" s="2">
        <v>370.60000000000008</v>
      </c>
      <c r="P47" s="2">
        <v>-5.4</v>
      </c>
      <c r="Q47" s="2">
        <v>-1384.7999999999997</v>
      </c>
      <c r="R47" s="62">
        <v>34</v>
      </c>
    </row>
    <row r="48" spans="1:18" ht="12.75" customHeight="1" x14ac:dyDescent="0.2">
      <c r="A48" s="59">
        <v>35</v>
      </c>
      <c r="B48" s="63" t="s">
        <v>30</v>
      </c>
      <c r="C48" s="2">
        <f t="shared" si="45"/>
        <v>301.39999999999998</v>
      </c>
      <c r="D48" s="2">
        <v>-442.50000000000006</v>
      </c>
      <c r="E48" s="2">
        <v>224.4</v>
      </c>
      <c r="F48" s="2">
        <v>30.29999999999999</v>
      </c>
      <c r="G48" s="2">
        <v>489.20000000000005</v>
      </c>
      <c r="H48" s="2">
        <f t="shared" si="46"/>
        <v>-2178.8999999999996</v>
      </c>
      <c r="I48" s="2">
        <v>-790.5</v>
      </c>
      <c r="J48" s="2">
        <v>-635.09999999999991</v>
      </c>
      <c r="K48" s="2">
        <v>-852.5</v>
      </c>
      <c r="L48" s="2">
        <v>99.200000000000045</v>
      </c>
      <c r="M48" s="2">
        <f t="shared" si="47"/>
        <v>-482.1</v>
      </c>
      <c r="N48" s="2">
        <v>-235.5</v>
      </c>
      <c r="O48" s="2">
        <v>-152.60000000000002</v>
      </c>
      <c r="P48" s="2">
        <v>-339.29999999999995</v>
      </c>
      <c r="Q48" s="2">
        <v>245.29999999999993</v>
      </c>
      <c r="R48" s="62">
        <v>35</v>
      </c>
    </row>
    <row r="49" spans="1:18" ht="12.75" customHeight="1" x14ac:dyDescent="0.2">
      <c r="A49" s="59">
        <v>36</v>
      </c>
      <c r="B49" s="63" t="s">
        <v>29</v>
      </c>
      <c r="C49" s="2">
        <f>C50+C51+C52+C53</f>
        <v>1979.1</v>
      </c>
      <c r="D49" s="2">
        <f t="shared" ref="D49:G49" si="48">D50+D51+D52+D53</f>
        <v>-448.09999999999991</v>
      </c>
      <c r="E49" s="2">
        <f t="shared" si="48"/>
        <v>185</v>
      </c>
      <c r="F49" s="2">
        <f t="shared" si="48"/>
        <v>766.49999999999989</v>
      </c>
      <c r="G49" s="2">
        <f t="shared" si="48"/>
        <v>1475.6999999999998</v>
      </c>
      <c r="H49" s="2">
        <f>H50+H51+H52+H53</f>
        <v>-3726.3999999999996</v>
      </c>
      <c r="I49" s="2">
        <f t="shared" ref="I49:L49" si="49">I50+I51+I52+I53</f>
        <v>-1373.3</v>
      </c>
      <c r="J49" s="2">
        <f t="shared" si="49"/>
        <v>-2170.9</v>
      </c>
      <c r="K49" s="2">
        <f t="shared" si="49"/>
        <v>-109.0999999999998</v>
      </c>
      <c r="L49" s="2">
        <f t="shared" si="49"/>
        <v>-73.099999999999923</v>
      </c>
      <c r="M49" s="2">
        <f>M50+M51+M52+M53</f>
        <v>1201.5999999999999</v>
      </c>
      <c r="N49" s="2">
        <f t="shared" ref="N49:Q49" si="50">N50+N51+N52+N53</f>
        <v>-330.8</v>
      </c>
      <c r="O49" s="2">
        <f t="shared" si="50"/>
        <v>-538.79999999999995</v>
      </c>
      <c r="P49" s="2">
        <f t="shared" si="50"/>
        <v>963.19999999999993</v>
      </c>
      <c r="Q49" s="2">
        <f t="shared" si="50"/>
        <v>1108</v>
      </c>
      <c r="R49" s="62">
        <v>36</v>
      </c>
    </row>
    <row r="50" spans="1:18" ht="12.75" customHeight="1" x14ac:dyDescent="0.2">
      <c r="A50" s="59">
        <v>37</v>
      </c>
      <c r="B50" s="63" t="s">
        <v>28</v>
      </c>
      <c r="C50" s="2">
        <f t="shared" ref="C50:C53" si="51">D50+E50+F50+G50</f>
        <v>-13.4</v>
      </c>
      <c r="D50" s="2">
        <v>-3.6</v>
      </c>
      <c r="E50" s="2">
        <v>-0.29999999999999993</v>
      </c>
      <c r="F50" s="2">
        <v>-7.7</v>
      </c>
      <c r="G50" s="2">
        <v>-1.8</v>
      </c>
      <c r="H50" s="2">
        <f t="shared" ref="H50:H53" si="52">I50+J50+K50+L50</f>
        <v>9.6000000000000014</v>
      </c>
      <c r="I50" s="2">
        <v>-2.6</v>
      </c>
      <c r="J50" s="2">
        <v>3.2</v>
      </c>
      <c r="K50" s="2">
        <v>28.400000000000002</v>
      </c>
      <c r="L50" s="2">
        <v>-19.400000000000002</v>
      </c>
      <c r="M50" s="2">
        <f t="shared" ref="M50:M53" si="53">N50+O50+P50+Q50</f>
        <v>0.80000000000000027</v>
      </c>
      <c r="N50" s="2">
        <v>1.7000000000000002</v>
      </c>
      <c r="O50" s="2">
        <v>-4</v>
      </c>
      <c r="P50" s="2">
        <v>1.9000000000000001</v>
      </c>
      <c r="Q50" s="2">
        <v>1.2</v>
      </c>
      <c r="R50" s="62">
        <v>37</v>
      </c>
    </row>
    <row r="51" spans="1:18" ht="12.75" customHeight="1" x14ac:dyDescent="0.2">
      <c r="A51" s="59">
        <v>38</v>
      </c>
      <c r="B51" s="63" t="s">
        <v>27</v>
      </c>
      <c r="C51" s="2">
        <f t="shared" si="51"/>
        <v>197.1</v>
      </c>
      <c r="D51" s="2">
        <v>36.599999999999994</v>
      </c>
      <c r="E51" s="2">
        <v>-74.200000000000017</v>
      </c>
      <c r="F51" s="2">
        <v>-84.6</v>
      </c>
      <c r="G51" s="2">
        <v>319.3</v>
      </c>
      <c r="H51" s="2">
        <f t="shared" si="52"/>
        <v>340.30000000000007</v>
      </c>
      <c r="I51" s="2">
        <v>323.8</v>
      </c>
      <c r="J51" s="2">
        <v>-229.79999999999998</v>
      </c>
      <c r="K51" s="2">
        <v>144.9</v>
      </c>
      <c r="L51" s="2">
        <v>101.40000000000003</v>
      </c>
      <c r="M51" s="2">
        <f t="shared" si="53"/>
        <v>438.29999999999995</v>
      </c>
      <c r="N51" s="2">
        <v>60.3</v>
      </c>
      <c r="O51" s="2">
        <v>6.1000000000000014</v>
      </c>
      <c r="P51" s="2">
        <v>109.60000000000001</v>
      </c>
      <c r="Q51" s="2">
        <v>262.29999999999995</v>
      </c>
      <c r="R51" s="62">
        <v>38</v>
      </c>
    </row>
    <row r="52" spans="1:18" ht="12.75" customHeight="1" x14ac:dyDescent="0.2">
      <c r="A52" s="59">
        <v>39</v>
      </c>
      <c r="B52" s="63" t="s">
        <v>26</v>
      </c>
      <c r="C52" s="2">
        <f t="shared" si="51"/>
        <v>1443.6999999999998</v>
      </c>
      <c r="D52" s="2">
        <v>-564.19999999999993</v>
      </c>
      <c r="E52" s="2">
        <v>171.10000000000002</v>
      </c>
      <c r="F52" s="2">
        <v>760.49999999999989</v>
      </c>
      <c r="G52" s="2">
        <v>1076.2999999999997</v>
      </c>
      <c r="H52" s="2">
        <f t="shared" si="52"/>
        <v>-4324.3999999999996</v>
      </c>
      <c r="I52" s="2">
        <v>-1754.2</v>
      </c>
      <c r="J52" s="2">
        <v>-2007.4</v>
      </c>
      <c r="K52" s="2">
        <v>-343.39999999999981</v>
      </c>
      <c r="L52" s="2">
        <v>-219.39999999999995</v>
      </c>
      <c r="M52" s="2">
        <f t="shared" si="53"/>
        <v>1025</v>
      </c>
      <c r="N52" s="2">
        <v>-395.5</v>
      </c>
      <c r="O52" s="2">
        <v>-422</v>
      </c>
      <c r="P52" s="2">
        <v>861.3</v>
      </c>
      <c r="Q52" s="2">
        <v>981.20000000000016</v>
      </c>
      <c r="R52" s="62">
        <v>39</v>
      </c>
    </row>
    <row r="53" spans="1:18" ht="12.75" customHeight="1" x14ac:dyDescent="0.2">
      <c r="A53" s="59">
        <v>40</v>
      </c>
      <c r="B53" s="63" t="s">
        <v>25</v>
      </c>
      <c r="C53" s="2">
        <f t="shared" si="51"/>
        <v>351.70000000000005</v>
      </c>
      <c r="D53" s="2">
        <v>83.1</v>
      </c>
      <c r="E53" s="2">
        <v>88.399999999999991</v>
      </c>
      <c r="F53" s="2">
        <v>98.3</v>
      </c>
      <c r="G53" s="2">
        <v>81.900000000000006</v>
      </c>
      <c r="H53" s="2">
        <f t="shared" si="52"/>
        <v>248.10000000000002</v>
      </c>
      <c r="I53" s="2">
        <v>59.70000000000001</v>
      </c>
      <c r="J53" s="2">
        <v>63.100000000000009</v>
      </c>
      <c r="K53" s="2">
        <v>61</v>
      </c>
      <c r="L53" s="2">
        <v>64.3</v>
      </c>
      <c r="M53" s="2">
        <f t="shared" si="53"/>
        <v>-262.5</v>
      </c>
      <c r="N53" s="2">
        <v>2.6999999999999957</v>
      </c>
      <c r="O53" s="2">
        <v>-118.89999999999998</v>
      </c>
      <c r="P53" s="2">
        <v>-9.6000000000000014</v>
      </c>
      <c r="Q53" s="2">
        <v>-136.69999999999999</v>
      </c>
      <c r="R53" s="62">
        <v>40</v>
      </c>
    </row>
    <row r="54" spans="1:18" ht="12.75" customHeight="1" x14ac:dyDescent="0.2">
      <c r="A54" s="59">
        <v>41</v>
      </c>
      <c r="B54" s="60" t="s">
        <v>24</v>
      </c>
      <c r="C54" s="61">
        <f t="shared" ref="C54:Q54" si="54">C33+C34</f>
        <v>3520.0999999999995</v>
      </c>
      <c r="D54" s="61">
        <f t="shared" si="54"/>
        <v>1571.7000000000007</v>
      </c>
      <c r="E54" s="61">
        <f t="shared" si="54"/>
        <v>617.79999999999905</v>
      </c>
      <c r="F54" s="61">
        <f t="shared" si="54"/>
        <v>703.29999999999973</v>
      </c>
      <c r="G54" s="61">
        <f t="shared" si="54"/>
        <v>627.30000000000041</v>
      </c>
      <c r="H54" s="61">
        <f t="shared" si="54"/>
        <v>65.400000000000546</v>
      </c>
      <c r="I54" s="61">
        <f t="shared" si="54"/>
        <v>-1206.5999999999988</v>
      </c>
      <c r="J54" s="61">
        <f t="shared" si="54"/>
        <v>1419.9000000000005</v>
      </c>
      <c r="K54" s="61">
        <f t="shared" si="54"/>
        <v>-952.7</v>
      </c>
      <c r="L54" s="61">
        <f t="shared" si="54"/>
        <v>804.79999999999973</v>
      </c>
      <c r="M54" s="61">
        <f t="shared" si="54"/>
        <v>1015.399999999996</v>
      </c>
      <c r="N54" s="61">
        <f t="shared" si="54"/>
        <v>-399.19999999999914</v>
      </c>
      <c r="O54" s="61">
        <f t="shared" si="54"/>
        <v>804.19999999999936</v>
      </c>
      <c r="P54" s="61">
        <f t="shared" si="54"/>
        <v>139.49999999999886</v>
      </c>
      <c r="Q54" s="61">
        <f t="shared" si="54"/>
        <v>470.89999999999804</v>
      </c>
      <c r="R54" s="62">
        <v>41</v>
      </c>
    </row>
    <row r="55" spans="1:18" ht="12.75" customHeight="1" x14ac:dyDescent="0.2">
      <c r="A55" s="59">
        <v>42</v>
      </c>
      <c r="B55" s="60" t="s">
        <v>23</v>
      </c>
      <c r="C55" s="61">
        <f t="shared" ref="C55:Q55" si="55">-C54-C57</f>
        <v>-2192.7999999999993</v>
      </c>
      <c r="D55" s="61">
        <f t="shared" si="55"/>
        <v>-429.90000000000077</v>
      </c>
      <c r="E55" s="61">
        <f t="shared" si="55"/>
        <v>-466.89999999999907</v>
      </c>
      <c r="F55" s="61">
        <f t="shared" si="55"/>
        <v>-945.19999999999982</v>
      </c>
      <c r="G55" s="61">
        <f t="shared" si="55"/>
        <v>-350.80000000000035</v>
      </c>
      <c r="H55" s="61">
        <f t="shared" si="55"/>
        <v>-1361.8000000000006</v>
      </c>
      <c r="I55" s="61">
        <f t="shared" si="55"/>
        <v>316.09999999999889</v>
      </c>
      <c r="J55" s="61">
        <f t="shared" si="55"/>
        <v>-388.00000000000068</v>
      </c>
      <c r="K55" s="61">
        <f t="shared" si="55"/>
        <v>-352.70000000000005</v>
      </c>
      <c r="L55" s="61">
        <f t="shared" si="55"/>
        <v>-937.19999999999982</v>
      </c>
      <c r="M55" s="61">
        <f t="shared" si="55"/>
        <v>-1470.5999999999958</v>
      </c>
      <c r="N55" s="61">
        <f t="shared" si="55"/>
        <v>137.29999999999916</v>
      </c>
      <c r="O55" s="61">
        <f t="shared" si="55"/>
        <v>-925.39999999999941</v>
      </c>
      <c r="P55" s="61">
        <f t="shared" si="55"/>
        <v>-792.69999999999879</v>
      </c>
      <c r="Q55" s="61">
        <f t="shared" si="55"/>
        <v>110.20000000000186</v>
      </c>
      <c r="R55" s="62">
        <v>42</v>
      </c>
    </row>
    <row r="56" spans="1:18" ht="12.75" customHeight="1" x14ac:dyDescent="0.2">
      <c r="A56" s="59">
        <v>43</v>
      </c>
      <c r="B56" s="60" t="s">
        <v>22</v>
      </c>
      <c r="C56" s="61">
        <f t="shared" ref="C56:Q56" si="56">C54+C55</f>
        <v>1327.3000000000002</v>
      </c>
      <c r="D56" s="61">
        <f t="shared" si="56"/>
        <v>1141.8</v>
      </c>
      <c r="E56" s="61">
        <f t="shared" si="56"/>
        <v>150.89999999999998</v>
      </c>
      <c r="F56" s="61">
        <f t="shared" si="56"/>
        <v>-241.90000000000009</v>
      </c>
      <c r="G56" s="61">
        <f t="shared" si="56"/>
        <v>276.50000000000006</v>
      </c>
      <c r="H56" s="61">
        <f t="shared" si="56"/>
        <v>-1296.4000000000001</v>
      </c>
      <c r="I56" s="61">
        <f t="shared" si="56"/>
        <v>-890.49999999999989</v>
      </c>
      <c r="J56" s="61">
        <f t="shared" si="56"/>
        <v>1031.8999999999999</v>
      </c>
      <c r="K56" s="61">
        <f t="shared" si="56"/>
        <v>-1305.4000000000001</v>
      </c>
      <c r="L56" s="61">
        <f t="shared" si="56"/>
        <v>-132.40000000000009</v>
      </c>
      <c r="M56" s="61">
        <f t="shared" si="56"/>
        <v>-455.19999999999982</v>
      </c>
      <c r="N56" s="61">
        <f t="shared" si="56"/>
        <v>-261.89999999999998</v>
      </c>
      <c r="O56" s="61">
        <f t="shared" si="56"/>
        <v>-121.20000000000005</v>
      </c>
      <c r="P56" s="61">
        <f t="shared" si="56"/>
        <v>-653.19999999999993</v>
      </c>
      <c r="Q56" s="61">
        <f t="shared" si="56"/>
        <v>581.09999999999991</v>
      </c>
      <c r="R56" s="62">
        <v>43</v>
      </c>
    </row>
    <row r="57" spans="1:18" ht="12.75" customHeight="1" x14ac:dyDescent="0.2">
      <c r="A57" s="59">
        <v>44</v>
      </c>
      <c r="B57" s="60" t="s">
        <v>21</v>
      </c>
      <c r="C57" s="61">
        <f>C58+C59+C60</f>
        <v>-1327.3000000000002</v>
      </c>
      <c r="D57" s="61">
        <f t="shared" ref="D57:G57" si="57">D58+D59+D60</f>
        <v>-1141.8</v>
      </c>
      <c r="E57" s="61">
        <f t="shared" si="57"/>
        <v>-150.9</v>
      </c>
      <c r="F57" s="61">
        <f t="shared" si="57"/>
        <v>241.90000000000009</v>
      </c>
      <c r="G57" s="61">
        <f t="shared" si="57"/>
        <v>-276.50000000000006</v>
      </c>
      <c r="H57" s="61">
        <f>H58+H59+H60</f>
        <v>1296.4000000000001</v>
      </c>
      <c r="I57" s="61">
        <f t="shared" ref="I57:L57" si="58">I58+I59+I60</f>
        <v>890.49999999999989</v>
      </c>
      <c r="J57" s="61">
        <f t="shared" si="58"/>
        <v>-1031.8999999999999</v>
      </c>
      <c r="K57" s="61">
        <f t="shared" si="58"/>
        <v>1305.4000000000001</v>
      </c>
      <c r="L57" s="61">
        <f t="shared" si="58"/>
        <v>132.40000000000003</v>
      </c>
      <c r="M57" s="61">
        <f>M58+M59+M60</f>
        <v>455.19999999999993</v>
      </c>
      <c r="N57" s="61">
        <f t="shared" ref="N57:Q57" si="59">N58+N59+N60</f>
        <v>261.89999999999998</v>
      </c>
      <c r="O57" s="61">
        <f t="shared" si="59"/>
        <v>121.19999999999999</v>
      </c>
      <c r="P57" s="61">
        <f t="shared" si="59"/>
        <v>653.19999999999993</v>
      </c>
      <c r="Q57" s="61">
        <f t="shared" si="59"/>
        <v>-581.09999999999991</v>
      </c>
      <c r="R57" s="62">
        <v>44</v>
      </c>
    </row>
    <row r="58" spans="1:18" ht="12.75" customHeight="1" x14ac:dyDescent="0.2">
      <c r="A58" s="59">
        <v>45</v>
      </c>
      <c r="B58" s="63" t="s">
        <v>20</v>
      </c>
      <c r="C58" s="2">
        <f t="shared" ref="C58:C60" si="60">D58+E58+F58+G58</f>
        <v>-608.90000000000009</v>
      </c>
      <c r="D58" s="2">
        <v>-793.7</v>
      </c>
      <c r="E58" s="2">
        <v>-76.5</v>
      </c>
      <c r="F58" s="2">
        <v>661.2</v>
      </c>
      <c r="G58" s="2">
        <v>-399.90000000000003</v>
      </c>
      <c r="H58" s="2">
        <f t="shared" ref="H58:H60" si="61">I58+J58+K58+L58</f>
        <v>971.19999999999993</v>
      </c>
      <c r="I58" s="2">
        <v>747.09999999999991</v>
      </c>
      <c r="J58" s="2">
        <v>-587.69999999999993</v>
      </c>
      <c r="K58" s="2">
        <v>561.59999999999991</v>
      </c>
      <c r="L58" s="2">
        <v>250.20000000000002</v>
      </c>
      <c r="M58" s="2">
        <f t="shared" ref="M58:M60" si="62">N58+O58+P58+Q58</f>
        <v>632.29999999999995</v>
      </c>
      <c r="N58" s="2">
        <v>722.4</v>
      </c>
      <c r="O58" s="2">
        <v>-102.9</v>
      </c>
      <c r="P58" s="2">
        <v>697.59999999999991</v>
      </c>
      <c r="Q58" s="2">
        <v>-684.8</v>
      </c>
      <c r="R58" s="62">
        <v>45</v>
      </c>
    </row>
    <row r="59" spans="1:18" ht="12.75" customHeight="1" x14ac:dyDescent="0.2">
      <c r="A59" s="59">
        <v>46</v>
      </c>
      <c r="B59" s="63" t="s">
        <v>19</v>
      </c>
      <c r="C59" s="2">
        <f t="shared" si="60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61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62"/>
        <v>0</v>
      </c>
      <c r="N59" s="3">
        <v>0</v>
      </c>
      <c r="O59" s="3">
        <v>0</v>
      </c>
      <c r="P59" s="3">
        <v>0</v>
      </c>
      <c r="Q59" s="3">
        <v>0</v>
      </c>
      <c r="R59" s="62">
        <v>46</v>
      </c>
    </row>
    <row r="60" spans="1:18" ht="12.75" customHeight="1" x14ac:dyDescent="0.2">
      <c r="A60" s="59">
        <v>47</v>
      </c>
      <c r="B60" s="63" t="s">
        <v>18</v>
      </c>
      <c r="C60" s="2">
        <f t="shared" si="60"/>
        <v>-718.4</v>
      </c>
      <c r="D60" s="2">
        <v>-348.09999999999997</v>
      </c>
      <c r="E60" s="2">
        <v>-74.400000000000006</v>
      </c>
      <c r="F60" s="2">
        <v>-419.29999999999995</v>
      </c>
      <c r="G60" s="2">
        <v>123.39999999999999</v>
      </c>
      <c r="H60" s="2">
        <f t="shared" si="61"/>
        <v>325.20000000000016</v>
      </c>
      <c r="I60" s="2">
        <v>143.4</v>
      </c>
      <c r="J60" s="2">
        <v>-444.2</v>
      </c>
      <c r="K60" s="2">
        <v>743.80000000000007</v>
      </c>
      <c r="L60" s="2">
        <v>-117.79999999999998</v>
      </c>
      <c r="M60" s="2">
        <f t="shared" si="62"/>
        <v>-177.10000000000002</v>
      </c>
      <c r="N60" s="2">
        <v>-460.5</v>
      </c>
      <c r="O60" s="2">
        <v>224.1</v>
      </c>
      <c r="P60" s="2">
        <v>-44.400000000000006</v>
      </c>
      <c r="Q60" s="2">
        <v>103.69999999999999</v>
      </c>
      <c r="R60" s="62">
        <v>47</v>
      </c>
    </row>
    <row r="61" spans="1:18" ht="6" customHeight="1" x14ac:dyDescent="0.2">
      <c r="A61" s="64"/>
      <c r="B61" s="6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5"/>
      <c r="P61" s="5"/>
      <c r="Q61" s="5"/>
      <c r="R61" s="66"/>
    </row>
    <row r="62" spans="1:18" ht="6" customHeight="1" x14ac:dyDescent="0.2">
      <c r="B62" s="67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8" ht="12.75" customHeight="1" x14ac:dyDescent="0.2">
      <c r="A63" s="25" t="s">
        <v>15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8" ht="12.75" customHeight="1" x14ac:dyDescent="0.2">
      <c r="A64" s="13" t="s">
        <v>68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ht="12.75" customHeight="1" x14ac:dyDescent="0.2">
      <c r="A65" s="25" t="s">
        <v>16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12.75" customHeight="1" x14ac:dyDescent="0.2">
      <c r="A66" s="25" t="s">
        <v>17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ht="12.75" customHeight="1" x14ac:dyDescent="0.2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ht="12.75" customHeight="1" x14ac:dyDescent="0.2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ht="12.75" customHeight="1" x14ac:dyDescent="0.2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ht="12.75" customHeight="1" x14ac:dyDescent="0.2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ht="12.75" customHeight="1" x14ac:dyDescent="0.2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ht="12.75" customHeight="1" x14ac:dyDescent="0.2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ht="12.75" customHeight="1" x14ac:dyDescent="0.2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ht="12.75" customHeight="1" x14ac:dyDescent="0.2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ht="12.75" customHeight="1" x14ac:dyDescent="0.2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ht="12.75" customHeight="1" x14ac:dyDescent="0.2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ht="12.75" customHeight="1" x14ac:dyDescent="0.2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ht="12.75" customHeight="1" x14ac:dyDescent="0.2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ht="12.75" customHeight="1" x14ac:dyDescent="0.2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t="12.75" customHeight="1" x14ac:dyDescent="0.2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3:17" ht="12.75" customHeight="1" x14ac:dyDescent="0.2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3:17" ht="12.75" customHeight="1" x14ac:dyDescent="0.2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3:17" ht="12.75" customHeight="1" x14ac:dyDescent="0.2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3:17" ht="12.75" customHeight="1" x14ac:dyDescent="0.2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3:17" ht="12.75" customHeight="1" x14ac:dyDescent="0.2">
      <c r="C85" s="8"/>
      <c r="D85" s="9"/>
      <c r="E85" s="9"/>
      <c r="F85" s="9"/>
      <c r="G85" s="9"/>
      <c r="H85" s="8"/>
      <c r="I85" s="8"/>
      <c r="J85" s="8"/>
      <c r="K85" s="8"/>
      <c r="L85" s="8"/>
      <c r="M85" s="8"/>
      <c r="N85" s="69"/>
      <c r="O85" s="69"/>
      <c r="P85" s="69"/>
      <c r="Q85" s="69"/>
    </row>
    <row r="86" spans="3:17" ht="12.75" customHeight="1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3:17" ht="12.75" customHeight="1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3:17" ht="12.75" customHeight="1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3:17" ht="12.75" customHeight="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3:17" ht="12.75" customHeight="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3:17" ht="12.75" customHeight="1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3:17" ht="12.75" customHeight="1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3:17" ht="12.75" customHeight="1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3:17" ht="12.75" customHeight="1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3:17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3:17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3:17" ht="12.75" customHeight="1" x14ac:dyDescent="0.2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3:17" ht="12.75" customHeight="1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3:17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3:17" ht="12.75" customHeight="1" x14ac:dyDescent="0.2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3:17" ht="12.75" customHeight="1" x14ac:dyDescent="0.2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3:17" ht="12.75" customHeight="1" x14ac:dyDescent="0.2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3:17" ht="12.75" customHeight="1" x14ac:dyDescent="0.2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3:17" ht="12.75" customHeight="1" x14ac:dyDescent="0.2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3:17" ht="12.75" customHeight="1" x14ac:dyDescent="0.2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3:17" ht="12.75" customHeight="1" x14ac:dyDescent="0.2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3:17" ht="12.75" customHeight="1" x14ac:dyDescent="0.2"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</row>
    <row r="108" spans="3:17" ht="12.75" customHeight="1" x14ac:dyDescent="0.2"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</row>
    <row r="109" spans="3:17" ht="12.75" customHeight="1" x14ac:dyDescent="0.2"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</row>
    <row r="110" spans="3:17" ht="12.75" customHeight="1" x14ac:dyDescent="0.2">
      <c r="C110" s="71"/>
      <c r="D110" s="71"/>
      <c r="E110" s="71"/>
      <c r="F110" s="71"/>
      <c r="G110" s="71"/>
      <c r="H110" s="68"/>
      <c r="I110" s="68"/>
      <c r="J110" s="68"/>
      <c r="K110" s="68"/>
      <c r="L110" s="68"/>
      <c r="M110" s="68"/>
      <c r="N110" s="68"/>
      <c r="O110" s="68"/>
      <c r="P110" s="68"/>
      <c r="Q110" s="68"/>
    </row>
    <row r="111" spans="3:17" ht="12.75" customHeight="1" x14ac:dyDescent="0.2"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</row>
    <row r="112" spans="3:17" ht="12.75" customHeight="1" x14ac:dyDescent="0.2"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</row>
    <row r="113" spans="3:17" ht="12.75" customHeight="1" x14ac:dyDescent="0.2"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</row>
  </sheetData>
  <mergeCells count="19">
    <mergeCell ref="C9:G9"/>
    <mergeCell ref="C10:G10"/>
    <mergeCell ref="H10:L10"/>
    <mergeCell ref="N11:Q11"/>
    <mergeCell ref="M10:Q10"/>
    <mergeCell ref="H9:Q9"/>
    <mergeCell ref="C11:C12"/>
    <mergeCell ref="D11:G11"/>
    <mergeCell ref="H11:H12"/>
    <mergeCell ref="I11:L11"/>
    <mergeCell ref="M11:M12"/>
    <mergeCell ref="H8:Q8"/>
    <mergeCell ref="C8:G8"/>
    <mergeCell ref="A1:G1"/>
    <mergeCell ref="A2:G2"/>
    <mergeCell ref="A3:G3"/>
    <mergeCell ref="H1:R1"/>
    <mergeCell ref="H2:R2"/>
    <mergeCell ref="H3:R3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2019-02-04T20:37:10Z</cp:lastPrinted>
  <dcterms:created xsi:type="dcterms:W3CDTF">2018-11-21T20:09:16Z</dcterms:created>
  <dcterms:modified xsi:type="dcterms:W3CDTF">2019-03-01T17:18:25Z</dcterms:modified>
</cp:coreProperties>
</file>